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MER\Desktop\September 2026\"/>
    </mc:Choice>
  </mc:AlternateContent>
  <xr:revisionPtr revIDLastSave="0" documentId="13_ncr:1_{87034E36-1AAA-4565-880A-3FD91286FDDA}" xr6:coauthVersionLast="38" xr6:coauthVersionMax="47" xr10:uidLastSave="{00000000-0000-0000-0000-000000000000}"/>
  <bookViews>
    <workbookView xWindow="0" yWindow="0" windowWidth="19200" windowHeight="6720" xr2:uid="{00000000-000D-0000-FFFF-FFFF00000000}"/>
  </bookViews>
  <sheets>
    <sheet name="Sheet1" sheetId="1" r:id="rId1"/>
  </sheets>
  <definedNames>
    <definedName name="_xlnm.Print_Area" localSheetId="0">Sheet1!$A$1:$R$204</definedName>
  </definedNames>
  <calcPr calcId="179021"/>
  <fileRecoveryPr autoRecover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4" i="1" l="1"/>
  <c r="E184" i="1"/>
  <c r="F179" i="1"/>
  <c r="E179" i="1"/>
  <c r="F172" i="1"/>
  <c r="E172" i="1"/>
  <c r="D172" i="1"/>
  <c r="F168" i="1"/>
  <c r="F151" i="1" s="1"/>
  <c r="E168" i="1"/>
  <c r="F153" i="1"/>
  <c r="E153" i="1"/>
  <c r="F145" i="1"/>
  <c r="E145" i="1"/>
  <c r="F130" i="1"/>
  <c r="E130" i="1"/>
  <c r="F115" i="1"/>
  <c r="E115" i="1"/>
  <c r="D115" i="1"/>
  <c r="F114" i="1"/>
  <c r="E114" i="1"/>
  <c r="L80" i="1"/>
  <c r="K80" i="1"/>
  <c r="L75" i="1"/>
  <c r="K75" i="1"/>
  <c r="L68" i="1"/>
  <c r="K68" i="1"/>
  <c r="J68" i="1"/>
  <c r="L64" i="1"/>
  <c r="K64" i="1"/>
  <c r="L49" i="1"/>
  <c r="K49" i="1"/>
  <c r="L41" i="1"/>
  <c r="K41" i="1"/>
  <c r="L26" i="1"/>
  <c r="K26" i="1"/>
  <c r="L11" i="1"/>
  <c r="K11" i="1"/>
  <c r="K10" i="1" s="1"/>
  <c r="J11" i="1"/>
  <c r="L10" i="1"/>
  <c r="I184" i="1"/>
  <c r="H184" i="1"/>
  <c r="I179" i="1"/>
  <c r="H179" i="1"/>
  <c r="I172" i="1"/>
  <c r="H172" i="1"/>
  <c r="G172" i="1"/>
  <c r="I168" i="1"/>
  <c r="H168" i="1"/>
  <c r="I153" i="1"/>
  <c r="H153" i="1"/>
  <c r="I145" i="1"/>
  <c r="H145" i="1"/>
  <c r="I130" i="1"/>
  <c r="H130" i="1"/>
  <c r="I115" i="1"/>
  <c r="I114" i="1" s="1"/>
  <c r="H115" i="1"/>
  <c r="G115" i="1"/>
  <c r="H114" i="1"/>
  <c r="F201" i="1" l="1"/>
  <c r="L47" i="1"/>
  <c r="E151" i="1"/>
  <c r="E201" i="1" s="1"/>
  <c r="L97" i="1"/>
  <c r="K47" i="1"/>
  <c r="K97" i="1" s="1"/>
  <c r="I151" i="1"/>
  <c r="I201" i="1" s="1"/>
  <c r="H151" i="1"/>
  <c r="H201" i="1" s="1"/>
  <c r="I80" i="1" l="1"/>
  <c r="H80" i="1"/>
  <c r="I75" i="1"/>
  <c r="H75" i="1"/>
  <c r="I68" i="1"/>
  <c r="H68" i="1"/>
  <c r="G68" i="1"/>
  <c r="I64" i="1"/>
  <c r="H64" i="1"/>
  <c r="I49" i="1"/>
  <c r="H49" i="1"/>
  <c r="I41" i="1"/>
  <c r="H41" i="1"/>
  <c r="I26" i="1"/>
  <c r="H26" i="1"/>
  <c r="I11" i="1"/>
  <c r="I10" i="1" s="1"/>
  <c r="H11" i="1"/>
  <c r="H10" i="1" s="1"/>
  <c r="G11" i="1"/>
  <c r="H47" i="1" l="1"/>
  <c r="H97" i="1" s="1"/>
  <c r="I47" i="1"/>
  <c r="I97" i="1" s="1"/>
  <c r="F80" i="1"/>
  <c r="E80" i="1"/>
  <c r="F75" i="1"/>
  <c r="E75" i="1"/>
  <c r="F68" i="1"/>
  <c r="E68" i="1"/>
  <c r="D68" i="1"/>
  <c r="F64" i="1"/>
  <c r="E64" i="1"/>
  <c r="F49" i="1"/>
  <c r="E49" i="1"/>
  <c r="F41" i="1"/>
  <c r="E41" i="1"/>
  <c r="F26" i="1"/>
  <c r="E26" i="1"/>
  <c r="F11" i="1"/>
  <c r="F10" i="1" s="1"/>
  <c r="E11" i="1"/>
  <c r="E10" i="1" s="1"/>
  <c r="D11" i="1"/>
  <c r="F47" i="1" l="1"/>
  <c r="F97" i="1" s="1"/>
  <c r="E47" i="1"/>
  <c r="E97" i="1" s="1"/>
  <c r="O70" i="1" l="1"/>
  <c r="N64" i="1"/>
  <c r="O12" i="1"/>
  <c r="O13" i="1"/>
  <c r="O14" i="1"/>
  <c r="O15" i="1"/>
  <c r="O16" i="1"/>
  <c r="O18" i="1"/>
  <c r="O20" i="1"/>
  <c r="O21" i="1"/>
  <c r="O23" i="1"/>
  <c r="O24" i="1"/>
  <c r="P95" i="1"/>
  <c r="P94" i="1"/>
  <c r="P92" i="1"/>
  <c r="P91" i="1"/>
  <c r="P89" i="1"/>
  <c r="P87" i="1"/>
  <c r="R95" i="1"/>
  <c r="Q95" i="1"/>
  <c r="R94" i="1"/>
  <c r="Q94" i="1"/>
  <c r="R92" i="1"/>
  <c r="Q92" i="1"/>
  <c r="R91" i="1"/>
  <c r="Q91" i="1"/>
  <c r="R90" i="1"/>
  <c r="Q90" i="1"/>
  <c r="R89" i="1"/>
  <c r="Q89" i="1"/>
  <c r="R88" i="1"/>
  <c r="Q88" i="1"/>
  <c r="R87" i="1"/>
  <c r="Q87" i="1"/>
  <c r="R86" i="1"/>
  <c r="Q86" i="1"/>
  <c r="R85" i="1"/>
  <c r="Q85" i="1"/>
  <c r="M95" i="1"/>
  <c r="M94" i="1"/>
  <c r="M92" i="1"/>
  <c r="M91" i="1"/>
  <c r="M89" i="1"/>
  <c r="M87" i="1"/>
  <c r="O95" i="1"/>
  <c r="N95" i="1"/>
  <c r="O94" i="1"/>
  <c r="N94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O11" i="1" l="1"/>
  <c r="O64" i="1"/>
  <c r="K112" i="1"/>
  <c r="J199" i="1" l="1"/>
  <c r="J198" i="1"/>
  <c r="J196" i="1"/>
  <c r="J195" i="1"/>
  <c r="J193" i="1"/>
  <c r="J191" i="1"/>
  <c r="L199" i="1"/>
  <c r="K199" i="1"/>
  <c r="L198" i="1"/>
  <c r="K198" i="1"/>
  <c r="L197" i="1"/>
  <c r="K197" i="1"/>
  <c r="L196" i="1"/>
  <c r="K196" i="1"/>
  <c r="L195" i="1"/>
  <c r="K195" i="1"/>
  <c r="L194" i="1"/>
  <c r="K194" i="1"/>
  <c r="L193" i="1"/>
  <c r="K193" i="1"/>
  <c r="L192" i="1"/>
  <c r="K192" i="1"/>
  <c r="L191" i="1"/>
  <c r="K191" i="1"/>
  <c r="L190" i="1"/>
  <c r="K190" i="1"/>
  <c r="L189" i="1"/>
  <c r="K189" i="1"/>
  <c r="P77" i="1" l="1"/>
  <c r="Q97" i="1" l="1"/>
  <c r="L148" i="1" l="1"/>
  <c r="K148" i="1"/>
  <c r="J148" i="1"/>
  <c r="L137" i="1"/>
  <c r="N14" i="1"/>
  <c r="R97" i="1" l="1"/>
  <c r="M18" i="1"/>
  <c r="Q41" i="1"/>
  <c r="M53" i="1" l="1"/>
  <c r="M51" i="1"/>
  <c r="M50" i="1"/>
  <c r="M48" i="1"/>
  <c r="N53" i="1"/>
  <c r="N52" i="1"/>
  <c r="N51" i="1"/>
  <c r="N50" i="1"/>
  <c r="N48" i="1"/>
  <c r="P81" i="1"/>
  <c r="O53" i="1" l="1"/>
  <c r="O52" i="1"/>
  <c r="O51" i="1"/>
  <c r="O48" i="1" l="1"/>
  <c r="O50" i="1"/>
  <c r="M32" i="1"/>
  <c r="N49" i="1"/>
  <c r="O49" i="1" l="1"/>
  <c r="O47" i="1"/>
  <c r="K115" i="1" l="1"/>
  <c r="N47" i="1" l="1"/>
  <c r="N97" i="1" l="1"/>
  <c r="N43" i="1" l="1"/>
  <c r="M43" i="1"/>
  <c r="O43" i="1" l="1"/>
  <c r="Q70" i="1" l="1"/>
  <c r="P70" i="1"/>
  <c r="R70" i="1" l="1"/>
  <c r="N70" i="1" l="1"/>
  <c r="M70" i="1"/>
  <c r="O97" i="1" l="1"/>
  <c r="P36" i="1" l="1"/>
  <c r="M36" i="1"/>
  <c r="J140" i="1"/>
  <c r="Q36" i="1" l="1"/>
  <c r="N26" i="1" l="1"/>
  <c r="Q71" i="1" l="1"/>
  <c r="M37" i="1"/>
  <c r="P18" i="1"/>
  <c r="P50" i="1"/>
  <c r="L187" i="1" l="1"/>
  <c r="K187" i="1"/>
  <c r="R8" i="1" l="1"/>
  <c r="Q82" i="1" l="1"/>
  <c r="O8" i="1"/>
  <c r="L112" i="1" l="1"/>
  <c r="J169" i="1" l="1"/>
  <c r="P32" i="1" l="1"/>
  <c r="M31" i="1"/>
  <c r="M33" i="1"/>
  <c r="M34" i="1"/>
  <c r="M35" i="1"/>
  <c r="N31" i="1"/>
  <c r="N32" i="1"/>
  <c r="N33" i="1"/>
  <c r="N34" i="1"/>
  <c r="N35" i="1"/>
  <c r="N36" i="1"/>
  <c r="N37" i="1"/>
  <c r="N38" i="1"/>
  <c r="N39" i="1"/>
  <c r="O31" i="1"/>
  <c r="O32" i="1"/>
  <c r="O33" i="1"/>
  <c r="O34" i="1"/>
  <c r="O35" i="1"/>
  <c r="O36" i="1"/>
  <c r="O37" i="1"/>
  <c r="O38" i="1"/>
  <c r="O39" i="1"/>
  <c r="P31" i="1"/>
  <c r="P33" i="1"/>
  <c r="P34" i="1"/>
  <c r="P35" i="1"/>
  <c r="P37" i="1"/>
  <c r="Q31" i="1"/>
  <c r="Q32" i="1"/>
  <c r="Q33" i="1"/>
  <c r="Q34" i="1"/>
  <c r="Q35" i="1"/>
  <c r="Q37" i="1"/>
  <c r="Q38" i="1"/>
  <c r="Q39" i="1"/>
  <c r="R29" i="1"/>
  <c r="Q29" i="1"/>
  <c r="M81" i="1" l="1"/>
  <c r="Q43" i="1"/>
  <c r="N29" i="1"/>
  <c r="N21" i="1"/>
  <c r="Q28" i="1"/>
  <c r="Q12" i="1"/>
  <c r="Q13" i="1"/>
  <c r="Q14" i="1"/>
  <c r="Q15" i="1"/>
  <c r="Q16" i="1"/>
  <c r="Q18" i="1"/>
  <c r="Q20" i="1"/>
  <c r="Q21" i="1"/>
  <c r="Q23" i="1"/>
  <c r="Q24" i="1"/>
  <c r="M23" i="1"/>
  <c r="M21" i="1"/>
  <c r="N18" i="1"/>
  <c r="N16" i="1"/>
  <c r="N12" i="1"/>
  <c r="N13" i="1"/>
  <c r="N15" i="1"/>
  <c r="N20" i="1"/>
  <c r="N23" i="1"/>
  <c r="N24" i="1"/>
  <c r="N8" i="1"/>
  <c r="R14" i="1" l="1"/>
  <c r="R43" i="1"/>
  <c r="R38" i="1"/>
  <c r="R36" i="1"/>
  <c r="R34" i="1"/>
  <c r="R32" i="1"/>
  <c r="R33" i="1"/>
  <c r="R28" i="1"/>
  <c r="R31" i="1"/>
  <c r="R24" i="1"/>
  <c r="R23" i="1"/>
  <c r="R20" i="1"/>
  <c r="R18" i="1"/>
  <c r="R21" i="1"/>
  <c r="R15" i="1"/>
  <c r="R13" i="1"/>
  <c r="R12" i="1"/>
  <c r="R16" i="1"/>
  <c r="R39" i="1"/>
  <c r="R37" i="1"/>
  <c r="R35" i="1"/>
  <c r="M11" i="1" l="1"/>
  <c r="Q11" i="1"/>
  <c r="N11" i="1"/>
  <c r="N10" i="1" l="1"/>
  <c r="R11" i="1"/>
  <c r="P11" i="1"/>
  <c r="O41" i="1" l="1"/>
  <c r="O10" i="1"/>
  <c r="J116" i="1" l="1"/>
  <c r="K116" i="1"/>
  <c r="L116" i="1"/>
  <c r="J117" i="1"/>
  <c r="K117" i="1"/>
  <c r="L117" i="1"/>
  <c r="J118" i="1"/>
  <c r="K118" i="1"/>
  <c r="L118" i="1"/>
  <c r="J119" i="1"/>
  <c r="K119" i="1"/>
  <c r="L119" i="1"/>
  <c r="J120" i="1"/>
  <c r="K120" i="1"/>
  <c r="L120" i="1"/>
  <c r="J122" i="1"/>
  <c r="K122" i="1"/>
  <c r="L122" i="1"/>
  <c r="J124" i="1"/>
  <c r="K124" i="1"/>
  <c r="L124" i="1"/>
  <c r="J125" i="1"/>
  <c r="K125" i="1"/>
  <c r="L125" i="1"/>
  <c r="J127" i="1"/>
  <c r="K127" i="1"/>
  <c r="L127" i="1"/>
  <c r="K128" i="1"/>
  <c r="L128" i="1"/>
  <c r="J132" i="1"/>
  <c r="K132" i="1"/>
  <c r="L132" i="1"/>
  <c r="J133" i="1"/>
  <c r="K133" i="1"/>
  <c r="L133" i="1"/>
  <c r="J135" i="1"/>
  <c r="K135" i="1"/>
  <c r="L135" i="1"/>
  <c r="J136" i="1"/>
  <c r="K136" i="1"/>
  <c r="L136" i="1"/>
  <c r="J137" i="1"/>
  <c r="K137" i="1"/>
  <c r="J138" i="1"/>
  <c r="K138" i="1"/>
  <c r="L138" i="1"/>
  <c r="J139" i="1"/>
  <c r="K139" i="1"/>
  <c r="L139" i="1"/>
  <c r="K140" i="1"/>
  <c r="L140" i="1"/>
  <c r="J141" i="1"/>
  <c r="K141" i="1"/>
  <c r="L141" i="1"/>
  <c r="K142" i="1"/>
  <c r="L142" i="1"/>
  <c r="K143" i="1"/>
  <c r="L143" i="1"/>
  <c r="J147" i="1"/>
  <c r="K147" i="1"/>
  <c r="L147" i="1"/>
  <c r="J152" i="1"/>
  <c r="K152" i="1"/>
  <c r="L152" i="1"/>
  <c r="J154" i="1"/>
  <c r="K154" i="1"/>
  <c r="L154" i="1"/>
  <c r="J155" i="1"/>
  <c r="K155" i="1"/>
  <c r="L155" i="1"/>
  <c r="K156" i="1"/>
  <c r="L156" i="1"/>
  <c r="J157" i="1"/>
  <c r="K157" i="1"/>
  <c r="L157" i="1"/>
  <c r="L153" i="1" l="1"/>
  <c r="K153" i="1"/>
  <c r="L145" i="1"/>
  <c r="K145" i="1"/>
  <c r="L130" i="1"/>
  <c r="K130" i="1"/>
  <c r="L115" i="1"/>
  <c r="J115" i="1"/>
  <c r="K114" i="1" l="1"/>
  <c r="L114" i="1"/>
  <c r="K179" i="1" l="1"/>
  <c r="L168" i="1"/>
  <c r="K172" i="1"/>
  <c r="K168" i="1"/>
  <c r="L181" i="1"/>
  <c r="L178" i="1"/>
  <c r="K176" i="1"/>
  <c r="K175" i="1"/>
  <c r="L174" i="1"/>
  <c r="J174" i="1"/>
  <c r="K173" i="1"/>
  <c r="J172" i="1"/>
  <c r="L169" i="1"/>
  <c r="J185" i="1"/>
  <c r="J181" i="1"/>
  <c r="J178" i="1"/>
  <c r="L172" i="1"/>
  <c r="P78" i="1"/>
  <c r="O83" i="1"/>
  <c r="R82" i="1"/>
  <c r="O81" i="1"/>
  <c r="R77" i="1"/>
  <c r="R71" i="1"/>
  <c r="R67" i="1"/>
  <c r="R66" i="1"/>
  <c r="R50" i="1"/>
  <c r="O29" i="1"/>
  <c r="O28" i="1"/>
  <c r="O82" i="1"/>
  <c r="O74" i="1"/>
  <c r="O72" i="1"/>
  <c r="R48" i="1"/>
  <c r="K182" i="1"/>
  <c r="K177" i="1"/>
  <c r="K171" i="1"/>
  <c r="R53" i="1"/>
  <c r="R51" i="1"/>
  <c r="O79" i="1"/>
  <c r="Q8" i="1"/>
  <c r="L186" i="1"/>
  <c r="J182" i="1"/>
  <c r="J173" i="1"/>
  <c r="N75" i="1"/>
  <c r="P68" i="1"/>
  <c r="K183" i="1"/>
  <c r="L185" i="1"/>
  <c r="N80" i="1"/>
  <c r="Q81" i="1"/>
  <c r="N81" i="1"/>
  <c r="Q78" i="1"/>
  <c r="N78" i="1"/>
  <c r="Q77" i="1"/>
  <c r="N77" i="1"/>
  <c r="M77" i="1"/>
  <c r="Q74" i="1"/>
  <c r="P74" i="1"/>
  <c r="N74" i="1"/>
  <c r="M74" i="1"/>
  <c r="P71" i="1"/>
  <c r="N71" i="1"/>
  <c r="M71" i="1"/>
  <c r="Q69" i="1"/>
  <c r="P69" i="1"/>
  <c r="N69" i="1"/>
  <c r="Q66" i="1"/>
  <c r="P66" i="1"/>
  <c r="N66" i="1"/>
  <c r="M66" i="1"/>
  <c r="P65" i="1"/>
  <c r="M65" i="1"/>
  <c r="Q51" i="1"/>
  <c r="P51" i="1"/>
  <c r="Q48" i="1"/>
  <c r="P48" i="1"/>
  <c r="P43" i="1"/>
  <c r="P29" i="1"/>
  <c r="M29" i="1"/>
  <c r="P28" i="1"/>
  <c r="N28" i="1"/>
  <c r="M28" i="1"/>
  <c r="P23" i="1"/>
  <c r="P21" i="1"/>
  <c r="P20" i="1"/>
  <c r="M20" i="1"/>
  <c r="P16" i="1"/>
  <c r="M16" i="1"/>
  <c r="P15" i="1"/>
  <c r="M15" i="1"/>
  <c r="P14" i="1"/>
  <c r="M14" i="1"/>
  <c r="P13" i="1"/>
  <c r="M13" i="1"/>
  <c r="L183" i="1"/>
  <c r="K178" i="1"/>
  <c r="L177" i="1"/>
  <c r="L175" i="1"/>
  <c r="L170" i="1"/>
  <c r="K169" i="1"/>
  <c r="L182" i="1"/>
  <c r="L176" i="1"/>
  <c r="J175" i="1"/>
  <c r="L171" i="1"/>
  <c r="K186" i="1"/>
  <c r="L173" i="1"/>
  <c r="J170" i="1"/>
  <c r="Q53" i="1"/>
  <c r="Q52" i="1"/>
  <c r="Q83" i="1"/>
  <c r="Q79" i="1"/>
  <c r="Q73" i="1"/>
  <c r="Q72" i="1"/>
  <c r="Q67" i="1"/>
  <c r="N83" i="1"/>
  <c r="N82" i="1"/>
  <c r="N79" i="1"/>
  <c r="N73" i="1"/>
  <c r="N72" i="1"/>
  <c r="N67" i="1"/>
  <c r="K174" i="1"/>
  <c r="K181" i="1"/>
  <c r="K185" i="1"/>
  <c r="P53" i="1"/>
  <c r="M69" i="1"/>
  <c r="M12" i="1"/>
  <c r="P12" i="1"/>
  <c r="R79" i="1"/>
  <c r="R72" i="1"/>
  <c r="O73" i="1"/>
  <c r="O65" i="1"/>
  <c r="N65" i="1"/>
  <c r="Q65" i="1"/>
  <c r="Q50" i="1"/>
  <c r="N41" i="1"/>
  <c r="R73" i="1"/>
  <c r="O78" i="1"/>
  <c r="R74" i="1"/>
  <c r="M78" i="1"/>
  <c r="O80" i="1"/>
  <c r="R81" i="1"/>
  <c r="R83" i="1"/>
  <c r="Q80" i="1"/>
  <c r="O77" i="1"/>
  <c r="Q75" i="1"/>
  <c r="R78" i="1"/>
  <c r="R75" i="1"/>
  <c r="O71" i="1"/>
  <c r="R69" i="1"/>
  <c r="O69" i="1"/>
  <c r="O66" i="1"/>
  <c r="R64" i="1"/>
  <c r="R65" i="1"/>
  <c r="O67" i="1"/>
  <c r="Q49" i="1"/>
  <c r="R52" i="1"/>
  <c r="R49" i="1"/>
  <c r="O26" i="1"/>
  <c r="K170" i="1"/>
  <c r="L179" i="1"/>
  <c r="R41" i="1" l="1"/>
  <c r="Q26" i="1"/>
  <c r="R68" i="1"/>
  <c r="O68" i="1"/>
  <c r="M68" i="1"/>
  <c r="R26" i="1"/>
  <c r="O75" i="1"/>
  <c r="N68" i="1"/>
  <c r="Q68" i="1"/>
  <c r="Q47" i="1"/>
  <c r="Q64" i="1"/>
  <c r="R10" i="1"/>
  <c r="Q10" i="1"/>
  <c r="R80" i="1"/>
  <c r="R47" i="1" l="1"/>
  <c r="K184" i="1"/>
  <c r="K151" i="1"/>
  <c r="L184" i="1"/>
  <c r="K201" i="1" l="1"/>
  <c r="L151" i="1" l="1"/>
  <c r="L201" i="1"/>
</calcChain>
</file>

<file path=xl/sharedStrings.xml><?xml version="1.0" encoding="utf-8"?>
<sst xmlns="http://schemas.openxmlformats.org/spreadsheetml/2006/main" count="515" uniqueCount="129">
  <si>
    <t xml:space="preserve">        </t>
  </si>
  <si>
    <t>SL.</t>
  </si>
  <si>
    <t>NO.</t>
  </si>
  <si>
    <t xml:space="preserve">  G R A N D     T O T A L</t>
  </si>
  <si>
    <t>A</t>
  </si>
  <si>
    <t xml:space="preserve"> FOOD GROUP</t>
  </si>
  <si>
    <t xml:space="preserve">    -</t>
  </si>
  <si>
    <t xml:space="preserve"> 1.RICE </t>
  </si>
  <si>
    <t xml:space="preserve"> M.T</t>
  </si>
  <si>
    <t xml:space="preserve">   a) BASMATI</t>
  </si>
  <si>
    <t xml:space="preserve">   b) OTHERS</t>
  </si>
  <si>
    <t xml:space="preserve"> 2.FISH &amp; FISH PREPARATIONS</t>
  </si>
  <si>
    <t xml:space="preserve"> 3.FRUITS</t>
  </si>
  <si>
    <t xml:space="preserve"> 4.VEGETABLES</t>
  </si>
  <si>
    <t xml:space="preserve"> 6.TOBACCO</t>
  </si>
  <si>
    <t xml:space="preserve"> 7.WHEAT</t>
  </si>
  <si>
    <t xml:space="preserve"> 8.SPICES</t>
  </si>
  <si>
    <t xml:space="preserve"> 9.OIL SEEDS, NUTS AND KERNALS</t>
  </si>
  <si>
    <t>10.SUGAR</t>
  </si>
  <si>
    <t>11.MEAT AND MEAT PREPARATIONS</t>
  </si>
  <si>
    <t>12.ALL OTHER FOOD ITEMS</t>
  </si>
  <si>
    <t>B</t>
  </si>
  <si>
    <t xml:space="preserve"> TEXTILE GROUP</t>
  </si>
  <si>
    <t xml:space="preserve"> 13.RAW COTTON</t>
  </si>
  <si>
    <t xml:space="preserve"> 14.COTTON YARN</t>
  </si>
  <si>
    <t>TH.SQM</t>
  </si>
  <si>
    <t xml:space="preserve"> 16.COTTON CARDED OR COMBED</t>
  </si>
  <si>
    <t xml:space="preserve"> 17.YARN OTHER THAN COTTON YARN</t>
  </si>
  <si>
    <t xml:space="preserve"> 18.KNITWEAR</t>
  </si>
  <si>
    <t>TH.DOZ</t>
  </si>
  <si>
    <t xml:space="preserve"> 19.BED WEAR</t>
  </si>
  <si>
    <t xml:space="preserve"> 20.TOWELS</t>
  </si>
  <si>
    <t xml:space="preserve"> 21.TENTS,CANVAS &amp; TARPULIN</t>
  </si>
  <si>
    <t xml:space="preserve"> 22.READYMADE GARMENTS</t>
  </si>
  <si>
    <t xml:space="preserve"> 23.ART,SILK &amp; SYNTHETIC TEXTILE</t>
  </si>
  <si>
    <t xml:space="preserve"> 24.MADEUP ARTICLES(EXCL.TOWELS BEDWEAR.)</t>
  </si>
  <si>
    <t xml:space="preserve">   -</t>
  </si>
  <si>
    <t xml:space="preserve"> 25.OTHER TEXTILE MATERIALS</t>
  </si>
  <si>
    <t>C</t>
  </si>
  <si>
    <t xml:space="preserve"> PETROLEUM GROUP &amp; COAL</t>
  </si>
  <si>
    <t xml:space="preserve"> 26.PETROLEUM CRUDE</t>
  </si>
  <si>
    <t xml:space="preserve"> 27.PETROLEUM PRODUCTS(EXCL TOP NAPHTA)</t>
  </si>
  <si>
    <t xml:space="preserve"> 28.PETROLEUM TOP NAPHTA</t>
  </si>
  <si>
    <t xml:space="preserve"> 29.SOLID FUELS (COAL)</t>
  </si>
  <si>
    <t xml:space="preserve"> D</t>
  </si>
  <si>
    <t xml:space="preserve"> OTHER MANUFACTURES GROUP</t>
  </si>
  <si>
    <t xml:space="preserve"> 30.CARPETS, RUGS &amp; MATS</t>
  </si>
  <si>
    <t xml:space="preserve"> 31.SPORTS GOODS</t>
  </si>
  <si>
    <t xml:space="preserve">    a)  FOOTBALLS</t>
  </si>
  <si>
    <t xml:space="preserve">    b)  GLOVES</t>
  </si>
  <si>
    <t xml:space="preserve">    c)  OTHERS</t>
  </si>
  <si>
    <t xml:space="preserve"> 32.LEATHER TANNED</t>
  </si>
  <si>
    <t>P.T.O.</t>
  </si>
  <si>
    <t xml:space="preserve"> 33.LEATHER MANUFACTURES</t>
  </si>
  <si>
    <t xml:space="preserve">       -</t>
  </si>
  <si>
    <t xml:space="preserve">    a) LEATHER GARMENTS</t>
  </si>
  <si>
    <t xml:space="preserve"> TH.DOZ</t>
  </si>
  <si>
    <t xml:space="preserve">    b) LEATHER GLOVES</t>
  </si>
  <si>
    <t xml:space="preserve">    c) OTHER LEATHER MANUFACTURES</t>
  </si>
  <si>
    <t xml:space="preserve"> 34.FOOTWEAR</t>
  </si>
  <si>
    <t>TH.Pairs</t>
  </si>
  <si>
    <t xml:space="preserve">    a) LEATHER FOOTWEAR</t>
  </si>
  <si>
    <t xml:space="preserve">    b) CANVAS FOOTWEAR</t>
  </si>
  <si>
    <t xml:space="preserve">    c) OTHER FOOTWEAR</t>
  </si>
  <si>
    <t xml:space="preserve"> 35.SURGICAL GOODS &amp; MEDICAL INSTRUMENTS</t>
  </si>
  <si>
    <t xml:space="preserve"> 36.CUTLERY</t>
  </si>
  <si>
    <t xml:space="preserve"> 37.ONYX MANUFACTURED</t>
  </si>
  <si>
    <t xml:space="preserve">   M.T</t>
  </si>
  <si>
    <t xml:space="preserve"> 38.CHEMICALS AND PHARM.PRODUCTS </t>
  </si>
  <si>
    <t xml:space="preserve">    a) FERTILIZER MANUFACTURED</t>
  </si>
  <si>
    <t xml:space="preserve">    b) PLASTIC MATERIALS</t>
  </si>
  <si>
    <t xml:space="preserve">    c) PHARMACEUTICAL PRODUCTS</t>
  </si>
  <si>
    <t xml:space="preserve">    d) OTHER CHEMICALS</t>
  </si>
  <si>
    <t xml:space="preserve"> 39.ENGINEERING GOODS</t>
  </si>
  <si>
    <t xml:space="preserve">    a) ELECTRIC FANS</t>
  </si>
  <si>
    <t>TH.NOS</t>
  </si>
  <si>
    <t xml:space="preserve">    b) TRANSPORT EQUIPMENT</t>
  </si>
  <si>
    <t xml:space="preserve">    c) OTHER ELECTRICAL MACHINERY</t>
  </si>
  <si>
    <t xml:space="preserve">    d) MACHINERY SPECIALIZED FOR </t>
  </si>
  <si>
    <t xml:space="preserve">       PARTICULAR INDUSTRIES</t>
  </si>
  <si>
    <t xml:space="preserve">    e) AUTO PARTS &amp; ACCESSORIES</t>
  </si>
  <si>
    <t xml:space="preserve"> 40.GEMS</t>
  </si>
  <si>
    <t xml:space="preserve"> 41.JEWELLARY</t>
  </si>
  <si>
    <t xml:space="preserve"> 42.FURNITURE</t>
  </si>
  <si>
    <t xml:space="preserve"> 43.MOLASSES</t>
  </si>
  <si>
    <t xml:space="preserve"> 44.HANDICRAFTS</t>
  </si>
  <si>
    <t xml:space="preserve"> 45.CEMENT</t>
  </si>
  <si>
    <t xml:space="preserve"> 46.GUAR AND GUAR PRODUCTS</t>
  </si>
  <si>
    <t xml:space="preserve"> ALL OTHER ITEMS</t>
  </si>
  <si>
    <t>P.T.O</t>
  </si>
  <si>
    <t>U</t>
  </si>
  <si>
    <t>N</t>
  </si>
  <si>
    <t>**</t>
  </si>
  <si>
    <t>COMMODITIES</t>
  </si>
  <si>
    <t>I</t>
  </si>
  <si>
    <t xml:space="preserve"> QUANTITY</t>
  </si>
  <si>
    <t>VALUE</t>
  </si>
  <si>
    <t>T</t>
  </si>
  <si>
    <t xml:space="preserve"> RUPEES</t>
  </si>
  <si>
    <t xml:space="preserve">   DOLLARS  </t>
  </si>
  <si>
    <t>DOLLARS</t>
  </si>
  <si>
    <t>VALUE = ( RUPEES IN MILLION )</t>
  </si>
  <si>
    <t xml:space="preserve"> RUPEES  </t>
  </si>
  <si>
    <t xml:space="preserve"> 5.LEGUMINOUS VEGETABLES  (PULSES)</t>
  </si>
  <si>
    <t xml:space="preserve"> 24.MADEUP ARTICLES(EXCL.TOWELS &amp; BEDWEAR.)</t>
  </si>
  <si>
    <t xml:space="preserve">               ( U.S DOLLARS IN THOUSAND )</t>
  </si>
  <si>
    <t xml:space="preserve">                           ( U.S DOLLARS IN THOUSAND )</t>
  </si>
  <si>
    <t xml:space="preserve">            VALUE = ( RUPEES IN MILLION )</t>
  </si>
  <si>
    <t>K.G</t>
  </si>
  <si>
    <t xml:space="preserve">   K.G</t>
  </si>
  <si>
    <t xml:space="preserve"> 15.COTTON CLOTH   </t>
  </si>
  <si>
    <t xml:space="preserve">    f) RUBBER TYRES &amp; TUBES</t>
  </si>
  <si>
    <t xml:space="preserve">    g) OTHER MACHINERY</t>
  </si>
  <si>
    <t>-</t>
  </si>
  <si>
    <t>1.   PRIMARY DATA SOURCE IS PAKISTAN SINGLE WINDOW (PSW) AND VALIDATED BY FBR(DRS).</t>
  </si>
  <si>
    <t>( **) QUANTITY DATA HAS BEEN ESTIMATED WHERE EVER IT IS FOUND NECESSARY.</t>
  </si>
  <si>
    <t>2.   DUE TO ROUNDINGS EFFECTS SOME TOTALS AND PERCENTAGES MAY NOT TALLY.</t>
  </si>
  <si>
    <t>STATEMENT SHOWING EXPORTS OF SELECTED COMMODITIES DURING THE MONTH OF SEPTEMBER, 2026</t>
  </si>
  <si>
    <t xml:space="preserve">                   SEPTEMBER, 2026  ( R)</t>
  </si>
  <si>
    <t xml:space="preserve">                   SEPTEMBER,2025</t>
  </si>
  <si>
    <t xml:space="preserve">  % CHANGE IN SEPTEMBER,2026 OVER</t>
  </si>
  <si>
    <t>SEPTEMBER,2025</t>
  </si>
  <si>
    <t>% CHANGE IN  JULY - SEPTEMBER, 2026</t>
  </si>
  <si>
    <t xml:space="preserve">           OVER JULY - SEPTEMBER, 2025</t>
  </si>
  <si>
    <t xml:space="preserve">                   AUGUST, 2026  ( F)</t>
  </si>
  <si>
    <t xml:space="preserve">        AUGUST,2026</t>
  </si>
  <si>
    <t>JULY - SEPTEMBER,   2025</t>
  </si>
  <si>
    <t>JULY - SEPTEMBER,   2026</t>
  </si>
  <si>
    <t>STATEMENT SHOWING EXPORTS OF SELECTED COMMODITIES DURING THE PERIOD JULY - SEPTEMBER,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</si>
</sst>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0.00_)"/>
    <numFmt numFmtId="166" formatCode="_(* #,##0_);_(* \(#,##0\);_(* &quot;-&quot;??_);_(@_)"/>
    <numFmt numFmtId="167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4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6" fillId="0" borderId="0"/>
    <xf numFmtId="0" fontId="5" fillId="0" borderId="0"/>
    <xf numFmtId="0" fontId="2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116">
    <xf numFmtId="0" fontId="0" fillId="0" borderId="0" xfId="0"/>
    <xf numFmtId="0" fontId="8" fillId="0" borderId="0" xfId="0" applyFont="1"/>
    <xf numFmtId="3" fontId="8" fillId="0" borderId="0" xfId="0" applyNumberFormat="1" applyFont="1"/>
    <xf numFmtId="37" fontId="8" fillId="0" borderId="0" xfId="0" applyNumberFormat="1" applyFont="1" applyAlignment="1">
      <alignment horizontal="left"/>
    </xf>
    <xf numFmtId="3" fontId="8" fillId="0" borderId="8" xfId="0" applyNumberFormat="1" applyFont="1" applyBorder="1"/>
    <xf numFmtId="3" fontId="8" fillId="0" borderId="0" xfId="0" applyNumberFormat="1" applyFont="1" applyAlignment="1">
      <alignment horizontal="center"/>
    </xf>
    <xf numFmtId="3" fontId="9" fillId="0" borderId="0" xfId="5" applyNumberFormat="1" applyFont="1"/>
    <xf numFmtId="3" fontId="10" fillId="0" borderId="0" xfId="0" applyNumberFormat="1" applyFont="1"/>
    <xf numFmtId="37" fontId="8" fillId="0" borderId="0" xfId="0" applyNumberFormat="1" applyFont="1"/>
    <xf numFmtId="166" fontId="10" fillId="0" borderId="0" xfId="1" applyNumberFormat="1" applyFont="1" applyFill="1"/>
    <xf numFmtId="41" fontId="10" fillId="0" borderId="0" xfId="2" applyFont="1" applyFill="1"/>
    <xf numFmtId="37" fontId="8" fillId="0" borderId="0" xfId="0" applyNumberFormat="1" applyFont="1" applyAlignment="1">
      <alignment horizontal="center"/>
    </xf>
    <xf numFmtId="3" fontId="9" fillId="0" borderId="0" xfId="6" applyNumberFormat="1" applyFont="1"/>
    <xf numFmtId="167" fontId="10" fillId="0" borderId="0" xfId="1" applyNumberFormat="1" applyFont="1" applyFill="1"/>
    <xf numFmtId="166" fontId="10" fillId="0" borderId="0" xfId="1" applyNumberFormat="1" applyFont="1" applyFill="1" applyBorder="1"/>
    <xf numFmtId="3" fontId="10" fillId="0" borderId="0" xfId="0" applyNumberFormat="1" applyFont="1" applyAlignment="1">
      <alignment horizontal="center"/>
    </xf>
    <xf numFmtId="43" fontId="10" fillId="0" borderId="0" xfId="1" applyFont="1" applyFill="1" applyBorder="1"/>
    <xf numFmtId="3" fontId="8" fillId="0" borderId="6" xfId="0" applyNumberFormat="1" applyFont="1" applyBorder="1"/>
    <xf numFmtId="166" fontId="8" fillId="0" borderId="0" xfId="1" applyNumberFormat="1" applyFont="1" applyFill="1"/>
    <xf numFmtId="3" fontId="8" fillId="0" borderId="0" xfId="0" applyNumberFormat="1" applyFont="1" applyAlignment="1">
      <alignment horizontal="left"/>
    </xf>
    <xf numFmtId="1" fontId="10" fillId="0" borderId="0" xfId="1" applyNumberFormat="1" applyFont="1" applyFill="1" applyBorder="1"/>
    <xf numFmtId="3" fontId="10" fillId="0" borderId="0" xfId="1" applyNumberFormat="1" applyFont="1" applyFill="1" applyAlignment="1">
      <alignment horizontal="right"/>
    </xf>
    <xf numFmtId="3" fontId="9" fillId="0" borderId="0" xfId="1" applyNumberFormat="1" applyFont="1" applyFill="1" applyAlignment="1">
      <alignment horizontal="right"/>
    </xf>
    <xf numFmtId="166" fontId="10" fillId="0" borderId="0" xfId="0" applyNumberFormat="1" applyFont="1"/>
    <xf numFmtId="2" fontId="8" fillId="0" borderId="0" xfId="0" applyNumberFormat="1" applyFont="1"/>
    <xf numFmtId="2" fontId="8" fillId="0" borderId="0" xfId="0" applyNumberFormat="1" applyFont="1" applyAlignment="1">
      <alignment horizontal="left"/>
    </xf>
    <xf numFmtId="0" fontId="8" fillId="0" borderId="15" xfId="0" applyFont="1" applyBorder="1"/>
    <xf numFmtId="37" fontId="8" fillId="0" borderId="1" xfId="0" applyNumberFormat="1" applyFont="1" applyBorder="1" applyAlignment="1">
      <alignment horizontal="center"/>
    </xf>
    <xf numFmtId="37" fontId="8" fillId="0" borderId="11" xfId="0" applyNumberFormat="1" applyFont="1" applyBorder="1"/>
    <xf numFmtId="37" fontId="8" fillId="0" borderId="12" xfId="0" applyNumberFormat="1" applyFont="1" applyBorder="1"/>
    <xf numFmtId="37" fontId="8" fillId="0" borderId="14" xfId="0" applyNumberFormat="1" applyFont="1" applyBorder="1"/>
    <xf numFmtId="37" fontId="8" fillId="0" borderId="11" xfId="0" applyNumberFormat="1" applyFont="1" applyBorder="1" applyAlignment="1">
      <alignment horizontal="left"/>
    </xf>
    <xf numFmtId="2" fontId="8" fillId="0" borderId="12" xfId="0" applyNumberFormat="1" applyFont="1" applyBorder="1" applyAlignment="1">
      <alignment horizontal="left"/>
    </xf>
    <xf numFmtId="2" fontId="8" fillId="0" borderId="12" xfId="0" applyNumberFormat="1" applyFont="1" applyBorder="1"/>
    <xf numFmtId="0" fontId="8" fillId="0" borderId="12" xfId="0" applyFont="1" applyBorder="1"/>
    <xf numFmtId="37" fontId="8" fillId="0" borderId="12" xfId="0" applyNumberFormat="1" applyFont="1" applyBorder="1" applyAlignment="1">
      <alignment horizontal="left"/>
    </xf>
    <xf numFmtId="0" fontId="8" fillId="0" borderId="4" xfId="0" applyFont="1" applyBorder="1"/>
    <xf numFmtId="37" fontId="8" fillId="0" borderId="3" xfId="0" applyNumberFormat="1" applyFont="1" applyBorder="1" applyAlignment="1">
      <alignment horizontal="left"/>
    </xf>
    <xf numFmtId="0" fontId="8" fillId="0" borderId="5" xfId="0" applyFont="1" applyBorder="1"/>
    <xf numFmtId="37" fontId="8" fillId="0" borderId="4" xfId="0" applyNumberFormat="1" applyFont="1" applyBorder="1" applyAlignment="1">
      <alignment horizontal="left"/>
    </xf>
    <xf numFmtId="37" fontId="8" fillId="0" borderId="3" xfId="0" applyNumberFormat="1" applyFont="1" applyBorder="1" applyAlignment="1">
      <alignment horizontal="right"/>
    </xf>
    <xf numFmtId="37" fontId="8" fillId="0" borderId="5" xfId="0" applyNumberFormat="1" applyFont="1" applyBorder="1" applyAlignment="1">
      <alignment horizontal="right"/>
    </xf>
    <xf numFmtId="0" fontId="8" fillId="0" borderId="13" xfId="0" applyFont="1" applyBorder="1"/>
    <xf numFmtId="37" fontId="8" fillId="0" borderId="8" xfId="0" applyNumberFormat="1" applyFont="1" applyBorder="1" applyAlignment="1">
      <alignment horizontal="center"/>
    </xf>
    <xf numFmtId="3" fontId="8" fillId="0" borderId="10" xfId="0" applyNumberFormat="1" applyFont="1" applyBorder="1" applyAlignment="1">
      <alignment horizontal="right"/>
    </xf>
    <xf numFmtId="37" fontId="8" fillId="0" borderId="10" xfId="0" applyNumberFormat="1" applyFont="1" applyBorder="1" applyAlignment="1">
      <alignment horizontal="right"/>
    </xf>
    <xf numFmtId="37" fontId="8" fillId="0" borderId="7" xfId="0" applyNumberFormat="1" applyFont="1" applyBorder="1" applyAlignment="1">
      <alignment horizontal="right"/>
    </xf>
    <xf numFmtId="37" fontId="8" fillId="0" borderId="9" xfId="0" applyNumberFormat="1" applyFont="1" applyBorder="1" applyAlignment="1">
      <alignment horizontal="right"/>
    </xf>
    <xf numFmtId="2" fontId="8" fillId="0" borderId="7" xfId="0" applyNumberFormat="1" applyFont="1" applyBorder="1" applyAlignment="1">
      <alignment horizontal="right"/>
    </xf>
    <xf numFmtId="2" fontId="8" fillId="0" borderId="10" xfId="0" applyNumberFormat="1" applyFont="1" applyBorder="1" applyAlignment="1">
      <alignment horizontal="right"/>
    </xf>
    <xf numFmtId="37" fontId="8" fillId="0" borderId="11" xfId="0" applyNumberFormat="1" applyFont="1" applyBorder="1" applyAlignment="1">
      <alignment horizontal="right"/>
    </xf>
    <xf numFmtId="37" fontId="10" fillId="0" borderId="0" xfId="0" applyNumberFormat="1" applyFont="1" applyAlignment="1">
      <alignment horizontal="center"/>
    </xf>
    <xf numFmtId="3" fontId="9" fillId="0" borderId="1" xfId="5" applyNumberFormat="1" applyFont="1" applyBorder="1"/>
    <xf numFmtId="4" fontId="10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37" fontId="10" fillId="0" borderId="0" xfId="0" applyNumberFormat="1" applyFont="1" applyAlignment="1">
      <alignment horizontal="right"/>
    </xf>
    <xf numFmtId="3" fontId="10" fillId="0" borderId="0" xfId="2" applyNumberFormat="1" applyFont="1" applyFill="1" applyBorder="1"/>
    <xf numFmtId="3" fontId="10" fillId="0" borderId="0" xfId="5" applyNumberFormat="1" applyFont="1"/>
    <xf numFmtId="37" fontId="8" fillId="0" borderId="8" xfId="0" quotePrefix="1" applyNumberFormat="1" applyFont="1" applyBorder="1" applyAlignment="1">
      <alignment horizontal="left"/>
    </xf>
    <xf numFmtId="0" fontId="8" fillId="0" borderId="8" xfId="0" applyFont="1" applyBorder="1"/>
    <xf numFmtId="0" fontId="8" fillId="0" borderId="8" xfId="0" applyFont="1" applyBorder="1" applyAlignment="1">
      <alignment horizontal="center"/>
    </xf>
    <xf numFmtId="37" fontId="8" fillId="0" borderId="8" xfId="0" applyNumberFormat="1" applyFont="1" applyBorder="1" applyAlignment="1">
      <alignment horizontal="left"/>
    </xf>
    <xf numFmtId="2" fontId="8" fillId="0" borderId="8" xfId="0" applyNumberFormat="1" applyFont="1" applyBorder="1"/>
    <xf numFmtId="37" fontId="8" fillId="0" borderId="9" xfId="0" applyNumberFormat="1" applyFont="1" applyBorder="1" applyAlignment="1">
      <alignment horizontal="left"/>
    </xf>
    <xf numFmtId="3" fontId="10" fillId="0" borderId="0" xfId="6" applyNumberFormat="1" applyFont="1"/>
    <xf numFmtId="0" fontId="0" fillId="0" borderId="8" xfId="0" applyBorder="1"/>
    <xf numFmtId="165" fontId="8" fillId="0" borderId="0" xfId="0" applyNumberFormat="1" applyFont="1" applyAlignment="1">
      <alignment horizontal="left"/>
    </xf>
    <xf numFmtId="165" fontId="8" fillId="0" borderId="0" xfId="0" applyNumberFormat="1" applyFont="1"/>
    <xf numFmtId="0" fontId="8" fillId="0" borderId="1" xfId="0" applyFont="1" applyBorder="1"/>
    <xf numFmtId="37" fontId="8" fillId="0" borderId="2" xfId="0" applyNumberFormat="1" applyFont="1" applyBorder="1" applyAlignment="1">
      <alignment horizontal="left"/>
    </xf>
    <xf numFmtId="37" fontId="8" fillId="0" borderId="5" xfId="0" applyNumberFormat="1" applyFont="1" applyBorder="1" applyAlignment="1">
      <alignment horizontal="left"/>
    </xf>
    <xf numFmtId="37" fontId="8" fillId="0" borderId="3" xfId="0" applyNumberFormat="1" applyFont="1" applyBorder="1" applyAlignment="1">
      <alignment horizontal="center"/>
    </xf>
    <xf numFmtId="37" fontId="8" fillId="0" borderId="7" xfId="0" applyNumberFormat="1" applyFont="1" applyBorder="1" applyAlignment="1">
      <alignment horizontal="left"/>
    </xf>
    <xf numFmtId="37" fontId="8" fillId="0" borderId="8" xfId="0" applyNumberFormat="1" applyFont="1" applyBorder="1" applyAlignment="1">
      <alignment horizontal="right"/>
    </xf>
    <xf numFmtId="37" fontId="8" fillId="0" borderId="9" xfId="0" applyNumberFormat="1" applyFont="1" applyBorder="1" applyAlignment="1">
      <alignment vertical="center"/>
    </xf>
    <xf numFmtId="3" fontId="10" fillId="0" borderId="0" xfId="0" applyNumberFormat="1" applyFont="1" applyAlignment="1">
      <alignment horizontal="right"/>
    </xf>
    <xf numFmtId="0" fontId="10" fillId="0" borderId="0" xfId="0" applyFont="1"/>
    <xf numFmtId="2" fontId="10" fillId="0" borderId="0" xfId="0" applyNumberFormat="1" applyFont="1"/>
    <xf numFmtId="1" fontId="10" fillId="0" borderId="0" xfId="0" applyNumberFormat="1" applyFont="1"/>
    <xf numFmtId="0" fontId="10" fillId="0" borderId="8" xfId="0" applyFont="1" applyBorder="1"/>
    <xf numFmtId="37" fontId="10" fillId="0" borderId="8" xfId="0" applyNumberFormat="1" applyFont="1" applyBorder="1" applyAlignment="1">
      <alignment horizontal="left"/>
    </xf>
    <xf numFmtId="165" fontId="10" fillId="0" borderId="8" xfId="0" applyNumberFormat="1" applyFont="1" applyBorder="1"/>
    <xf numFmtId="1" fontId="8" fillId="0" borderId="0" xfId="0" applyNumberFormat="1" applyFont="1"/>
    <xf numFmtId="37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center"/>
    </xf>
    <xf numFmtId="37" fontId="8" fillId="0" borderId="0" xfId="0" quotePrefix="1" applyNumberFormat="1" applyFont="1" applyAlignment="1">
      <alignment horizontal="left"/>
    </xf>
    <xf numFmtId="3" fontId="8" fillId="0" borderId="0" xfId="0" quotePrefix="1" applyNumberFormat="1" applyFont="1" applyAlignment="1">
      <alignment horizontal="right"/>
    </xf>
    <xf numFmtId="37" fontId="8" fillId="0" borderId="0" xfId="0" quotePrefix="1" applyNumberFormat="1" applyFont="1" applyAlignment="1">
      <alignment horizontal="right"/>
    </xf>
    <xf numFmtId="3" fontId="8" fillId="0" borderId="0" xfId="0" quotePrefix="1" applyNumberFormat="1" applyFont="1"/>
    <xf numFmtId="0" fontId="8" fillId="0" borderId="0" xfId="0" quotePrefix="1" applyFont="1"/>
    <xf numFmtId="3" fontId="8" fillId="0" borderId="0" xfId="4" applyNumberFormat="1" applyFont="1"/>
    <xf numFmtId="4" fontId="8" fillId="0" borderId="0" xfId="0" applyNumberFormat="1" applyFont="1"/>
    <xf numFmtId="4" fontId="8" fillId="0" borderId="0" xfId="0" applyNumberFormat="1" applyFont="1" applyAlignment="1">
      <alignment horizontal="right"/>
    </xf>
    <xf numFmtId="0" fontId="11" fillId="0" borderId="0" xfId="0" applyFont="1"/>
    <xf numFmtId="37" fontId="8" fillId="0" borderId="0" xfId="0" applyNumberFormat="1" applyFont="1" applyFill="1" applyAlignment="1">
      <alignment horizontal="left"/>
    </xf>
    <xf numFmtId="37" fontId="8" fillId="0" borderId="0" xfId="0" applyNumberFormat="1" applyFont="1" applyFill="1" applyAlignment="1">
      <alignment horizontal="center"/>
    </xf>
    <xf numFmtId="3" fontId="10" fillId="0" borderId="0" xfId="6" applyNumberFormat="1" applyFont="1" applyFill="1"/>
    <xf numFmtId="3" fontId="9" fillId="0" borderId="0" xfId="6" applyNumberFormat="1" applyFont="1" applyFill="1"/>
    <xf numFmtId="3" fontId="10" fillId="0" borderId="0" xfId="0" applyNumberFormat="1" applyFont="1" applyFill="1"/>
    <xf numFmtId="0" fontId="11" fillId="0" borderId="0" xfId="0" applyFont="1" applyAlignment="1">
      <alignment horizontal="left"/>
    </xf>
    <xf numFmtId="37" fontId="8" fillId="0" borderId="7" xfId="0" applyNumberFormat="1" applyFont="1" applyBorder="1" applyAlignment="1">
      <alignment horizontal="center"/>
    </xf>
    <xf numFmtId="37" fontId="8" fillId="0" borderId="13" xfId="0" applyNumberFormat="1" applyFont="1" applyBorder="1" applyAlignment="1">
      <alignment horizontal="center"/>
    </xf>
    <xf numFmtId="37" fontId="8" fillId="0" borderId="11" xfId="0" applyNumberFormat="1" applyFont="1" applyBorder="1" applyAlignment="1">
      <alignment horizontal="center"/>
    </xf>
    <xf numFmtId="37" fontId="8" fillId="0" borderId="12" xfId="0" applyNumberFormat="1" applyFont="1" applyBorder="1" applyAlignment="1">
      <alignment horizontal="center"/>
    </xf>
    <xf numFmtId="37" fontId="7" fillId="0" borderId="0" xfId="0" applyNumberFormat="1" applyFont="1" applyAlignment="1">
      <alignment horizontal="center"/>
    </xf>
    <xf numFmtId="37" fontId="8" fillId="0" borderId="14" xfId="0" applyNumberFormat="1" applyFont="1" applyBorder="1" applyAlignment="1">
      <alignment horizontal="center"/>
    </xf>
    <xf numFmtId="37" fontId="8" fillId="0" borderId="2" xfId="0" applyNumberFormat="1" applyFont="1" applyBorder="1" applyAlignment="1">
      <alignment horizontal="center" vertical="center"/>
    </xf>
    <xf numFmtId="37" fontId="8" fillId="0" borderId="3" xfId="0" applyNumberFormat="1" applyFont="1" applyBorder="1" applyAlignment="1">
      <alignment horizontal="center" vertical="center"/>
    </xf>
    <xf numFmtId="37" fontId="8" fillId="0" borderId="9" xfId="0" applyNumberFormat="1" applyFont="1" applyBorder="1" applyAlignment="1">
      <alignment horizontal="center" vertical="center"/>
    </xf>
    <xf numFmtId="37" fontId="8" fillId="0" borderId="6" xfId="0" applyNumberFormat="1" applyFont="1" applyBorder="1" applyAlignment="1">
      <alignment horizontal="center" vertical="center"/>
    </xf>
    <xf numFmtId="37" fontId="8" fillId="0" borderId="15" xfId="0" applyNumberFormat="1" applyFont="1" applyBorder="1" applyAlignment="1">
      <alignment horizontal="center" vertical="center"/>
    </xf>
    <xf numFmtId="37" fontId="8" fillId="0" borderId="7" xfId="0" applyNumberFormat="1" applyFont="1" applyBorder="1" applyAlignment="1">
      <alignment horizontal="center" vertical="center"/>
    </xf>
    <xf numFmtId="37" fontId="8" fillId="0" borderId="13" xfId="0" applyNumberFormat="1" applyFont="1" applyBorder="1" applyAlignment="1">
      <alignment horizontal="center" vertical="center"/>
    </xf>
    <xf numFmtId="37" fontId="8" fillId="0" borderId="11" xfId="0" applyNumberFormat="1" applyFont="1" applyBorder="1"/>
    <xf numFmtId="37" fontId="8" fillId="0" borderId="12" xfId="0" applyNumberFormat="1" applyFont="1" applyBorder="1"/>
    <xf numFmtId="37" fontId="8" fillId="0" borderId="14" xfId="0" applyNumberFormat="1" applyFont="1" applyBorder="1"/>
  </cellXfs>
  <cellStyles count="9">
    <cellStyle name="Comma" xfId="1" builtinId="3"/>
    <cellStyle name="Comma [0]" xfId="2" builtinId="6"/>
    <cellStyle name="Comma 2" xfId="8" xr:uid="{36A52E57-6054-4E56-956D-749944BE9C1E}"/>
    <cellStyle name="Normal" xfId="0" builtinId="0"/>
    <cellStyle name="Normal 2" xfId="7" xr:uid="{5E47A057-0BDC-4F29-AEE5-908101658610}"/>
    <cellStyle name="Normal 3" xfId="3" xr:uid="{00000000-0005-0000-0000-000003000000}"/>
    <cellStyle name="Normal 6" xfId="5" xr:uid="{00000000-0005-0000-0000-000004000000}"/>
    <cellStyle name="Normal 9" xfId="6" xr:uid="{00000000-0005-0000-0000-000005000000}"/>
    <cellStyle name="Normal_IMP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0"/>
  <sheetViews>
    <sheetView tabSelected="1" topLeftCell="A2" zoomScale="70" zoomScaleNormal="70" workbookViewId="0">
      <selection activeCell="C2" sqref="C2"/>
    </sheetView>
  </sheetViews>
  <sheetFormatPr defaultColWidth="9.1796875" defaultRowHeight="21" x14ac:dyDescent="0.5"/>
  <cols>
    <col min="1" max="1" width="5.54296875" style="1" customWidth="1"/>
    <col min="2" max="2" width="52.1796875" style="1" customWidth="1"/>
    <col min="3" max="3" width="12.453125" style="1" customWidth="1"/>
    <col min="4" max="4" width="18.1796875" style="1" customWidth="1"/>
    <col min="5" max="5" width="15.54296875" style="1" customWidth="1"/>
    <col min="6" max="6" width="17.1796875" style="1" customWidth="1"/>
    <col min="7" max="7" width="16.54296875" style="1" bestFit="1" customWidth="1"/>
    <col min="8" max="8" width="16" style="1" customWidth="1"/>
    <col min="9" max="9" width="17" style="1" customWidth="1"/>
    <col min="10" max="11" width="17.453125" style="1" customWidth="1"/>
    <col min="12" max="12" width="16.1796875" style="1" customWidth="1"/>
    <col min="13" max="13" width="14.54296875" style="1" customWidth="1"/>
    <col min="14" max="14" width="13.81640625" style="24" customWidth="1"/>
    <col min="15" max="15" width="13.54296875" style="24" customWidth="1"/>
    <col min="16" max="16" width="14.81640625" style="1" customWidth="1"/>
    <col min="17" max="18" width="15.1796875" style="1" customWidth="1"/>
    <col min="19" max="19" width="15.81640625" style="9" customWidth="1"/>
    <col min="20" max="20" width="16.1796875" style="23" customWidth="1"/>
    <col min="21" max="21" width="16.26953125" style="23" bestFit="1" customWidth="1"/>
    <col min="22" max="22" width="9.1796875" style="10" customWidth="1"/>
    <col min="23" max="16384" width="9.1796875" style="1"/>
  </cols>
  <sheetData>
    <row r="1" spans="1:21" x14ac:dyDescent="0.5">
      <c r="A1" s="104" t="s">
        <v>117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</row>
    <row r="2" spans="1:21" x14ac:dyDescent="0.5">
      <c r="E2" s="2"/>
      <c r="H2" s="2"/>
      <c r="K2" s="2"/>
      <c r="O2" s="25" t="s">
        <v>101</v>
      </c>
    </row>
    <row r="3" spans="1:21" x14ac:dyDescent="0.5">
      <c r="E3" s="2"/>
      <c r="H3" s="2"/>
      <c r="K3" s="2"/>
      <c r="O3" s="25" t="s">
        <v>105</v>
      </c>
    </row>
    <row r="4" spans="1:21" x14ac:dyDescent="0.5">
      <c r="A4" s="26"/>
      <c r="B4" s="106" t="s">
        <v>93</v>
      </c>
      <c r="C4" s="27" t="s">
        <v>90</v>
      </c>
      <c r="D4" s="28" t="s">
        <v>118</v>
      </c>
      <c r="E4" s="29"/>
      <c r="F4" s="30"/>
      <c r="G4" s="113" t="s">
        <v>124</v>
      </c>
      <c r="H4" s="114"/>
      <c r="I4" s="115"/>
      <c r="J4" s="28" t="s">
        <v>119</v>
      </c>
      <c r="K4" s="29"/>
      <c r="L4" s="30"/>
      <c r="M4" s="31"/>
      <c r="N4" s="32" t="s">
        <v>120</v>
      </c>
      <c r="O4" s="33"/>
      <c r="P4" s="34"/>
      <c r="Q4" s="34"/>
      <c r="R4" s="35" t="s">
        <v>0</v>
      </c>
      <c r="S4" s="14"/>
    </row>
    <row r="5" spans="1:21" x14ac:dyDescent="0.5">
      <c r="A5" s="36" t="s">
        <v>1</v>
      </c>
      <c r="B5" s="107"/>
      <c r="C5" s="11" t="s">
        <v>91</v>
      </c>
      <c r="D5" s="37" t="s">
        <v>92</v>
      </c>
      <c r="E5" s="109" t="s">
        <v>96</v>
      </c>
      <c r="F5" s="110"/>
      <c r="G5" s="37"/>
      <c r="H5" s="109" t="s">
        <v>96</v>
      </c>
      <c r="I5" s="110"/>
      <c r="J5" s="38"/>
      <c r="K5" s="109" t="s">
        <v>96</v>
      </c>
      <c r="L5" s="110"/>
      <c r="M5" s="102" t="s">
        <v>125</v>
      </c>
      <c r="N5" s="103"/>
      <c r="O5" s="105"/>
      <c r="P5" s="102" t="s">
        <v>121</v>
      </c>
      <c r="Q5" s="103"/>
      <c r="R5" s="103"/>
      <c r="S5" s="14"/>
    </row>
    <row r="6" spans="1:21" x14ac:dyDescent="0.5">
      <c r="A6" s="39" t="s">
        <v>2</v>
      </c>
      <c r="B6" s="107"/>
      <c r="C6" s="11" t="s">
        <v>94</v>
      </c>
      <c r="D6" s="40" t="s">
        <v>95</v>
      </c>
      <c r="E6" s="111"/>
      <c r="F6" s="112"/>
      <c r="G6" s="40" t="s">
        <v>95</v>
      </c>
      <c r="H6" s="111"/>
      <c r="I6" s="112"/>
      <c r="J6" s="41" t="s">
        <v>95</v>
      </c>
      <c r="K6" s="111"/>
      <c r="L6" s="112"/>
      <c r="M6" s="41" t="s">
        <v>95</v>
      </c>
      <c r="N6" s="102" t="s">
        <v>96</v>
      </c>
      <c r="O6" s="105"/>
      <c r="P6" s="41" t="s">
        <v>95</v>
      </c>
      <c r="Q6" s="102" t="s">
        <v>96</v>
      </c>
      <c r="R6" s="103"/>
      <c r="S6" s="14"/>
    </row>
    <row r="7" spans="1:21" x14ac:dyDescent="0.5">
      <c r="A7" s="42"/>
      <c r="B7" s="108"/>
      <c r="C7" s="43" t="s">
        <v>97</v>
      </c>
      <c r="D7" s="37"/>
      <c r="E7" s="44" t="s">
        <v>98</v>
      </c>
      <c r="F7" s="45" t="s">
        <v>99</v>
      </c>
      <c r="G7" s="37"/>
      <c r="H7" s="44" t="s">
        <v>98</v>
      </c>
      <c r="I7" s="45" t="s">
        <v>99</v>
      </c>
      <c r="J7" s="46"/>
      <c r="K7" s="44" t="s">
        <v>98</v>
      </c>
      <c r="L7" s="45" t="s">
        <v>100</v>
      </c>
      <c r="M7" s="47"/>
      <c r="N7" s="48" t="s">
        <v>102</v>
      </c>
      <c r="O7" s="49" t="s">
        <v>100</v>
      </c>
      <c r="P7" s="47"/>
      <c r="Q7" s="46" t="s">
        <v>102</v>
      </c>
      <c r="R7" s="50" t="s">
        <v>100</v>
      </c>
      <c r="S7" s="51"/>
      <c r="T7" s="51"/>
      <c r="U7" s="51"/>
    </row>
    <row r="8" spans="1:21" x14ac:dyDescent="0.5">
      <c r="A8" s="3"/>
      <c r="B8" s="3" t="s">
        <v>3</v>
      </c>
      <c r="D8" s="52"/>
      <c r="E8" s="13">
        <v>821198</v>
      </c>
      <c r="F8" s="7">
        <v>2961021</v>
      </c>
      <c r="G8" s="52"/>
      <c r="H8" s="7">
        <v>703220</v>
      </c>
      <c r="I8" s="7">
        <v>2532447</v>
      </c>
      <c r="J8" s="15"/>
      <c r="K8" s="7">
        <v>703779</v>
      </c>
      <c r="L8" s="7">
        <v>2499179</v>
      </c>
      <c r="M8" s="53"/>
      <c r="N8" s="53">
        <f>ROUND(E8/H8*100-100,2)</f>
        <v>16.78</v>
      </c>
      <c r="O8" s="53">
        <f>ROUND(F8/I8*100-100,2)</f>
        <v>16.920000000000002</v>
      </c>
      <c r="P8" s="53"/>
      <c r="Q8" s="53">
        <f>ROUND(E8/K8*100-100,2)</f>
        <v>16.68</v>
      </c>
      <c r="R8" s="53">
        <f>ROUND(F8/L8*100-100,2)</f>
        <v>18.48</v>
      </c>
      <c r="S8" s="16"/>
    </row>
    <row r="9" spans="1:21" x14ac:dyDescent="0.5">
      <c r="A9" s="3"/>
      <c r="B9" s="3"/>
      <c r="C9" s="54"/>
      <c r="D9" s="7"/>
      <c r="E9" s="7"/>
      <c r="F9" s="7"/>
      <c r="G9" s="7"/>
      <c r="H9" s="7"/>
      <c r="I9" s="7"/>
      <c r="J9" s="7"/>
      <c r="K9" s="7"/>
      <c r="L9" s="7"/>
      <c r="M9" s="53"/>
      <c r="N9" s="53"/>
      <c r="O9" s="53"/>
      <c r="P9" s="53"/>
      <c r="Q9" s="53"/>
      <c r="R9" s="53"/>
      <c r="S9" s="14"/>
    </row>
    <row r="10" spans="1:21" x14ac:dyDescent="0.5">
      <c r="A10" s="11" t="s">
        <v>4</v>
      </c>
      <c r="B10" s="3" t="s">
        <v>5</v>
      </c>
      <c r="C10" s="51"/>
      <c r="D10" s="55"/>
      <c r="E10" s="7">
        <f>SUM(E11,E14:E24)</f>
        <v>153546.81967301085</v>
      </c>
      <c r="F10" s="7">
        <f>SUM(F11,F14:F24)</f>
        <v>553648.24061900005</v>
      </c>
      <c r="G10" s="55"/>
      <c r="H10" s="7">
        <f>SUM(H11,H14:H24)</f>
        <v>110531</v>
      </c>
      <c r="I10" s="7">
        <f>SUM(I11,I14:I24)</f>
        <v>397950</v>
      </c>
      <c r="J10" s="55"/>
      <c r="K10" s="7">
        <f>SUM(K11,K14:K24)</f>
        <v>94203</v>
      </c>
      <c r="L10" s="7">
        <f>SUM(L11,L14:L24)</f>
        <v>334517</v>
      </c>
      <c r="M10" s="53"/>
      <c r="N10" s="53">
        <f t="shared" ref="N10:O16" si="0">ROUND(E10/H10*100-100,2)</f>
        <v>38.92</v>
      </c>
      <c r="O10" s="53">
        <f t="shared" si="0"/>
        <v>39.130000000000003</v>
      </c>
      <c r="P10" s="53"/>
      <c r="Q10" s="53">
        <f t="shared" ref="Q10:R16" si="1">ROUND(E10/K10*100-100,2)</f>
        <v>63</v>
      </c>
      <c r="R10" s="53">
        <f t="shared" si="1"/>
        <v>65.510000000000005</v>
      </c>
      <c r="S10" s="14"/>
    </row>
    <row r="11" spans="1:21" x14ac:dyDescent="0.5">
      <c r="A11" s="8"/>
      <c r="B11" s="3" t="s">
        <v>7</v>
      </c>
      <c r="C11" s="11" t="s">
        <v>8</v>
      </c>
      <c r="D11" s="7">
        <f t="shared" ref="D11:F11" si="2">SUM(D12:D13)</f>
        <v>420226.67008909996</v>
      </c>
      <c r="E11" s="7">
        <f t="shared" si="2"/>
        <v>72302.400817481568</v>
      </c>
      <c r="F11" s="7">
        <f t="shared" si="2"/>
        <v>260655.22718089988</v>
      </c>
      <c r="G11" s="7">
        <f t="shared" ref="G11:L11" si="3">SUM(G12:G13)</f>
        <v>308576</v>
      </c>
      <c r="H11" s="7">
        <f t="shared" si="3"/>
        <v>53294</v>
      </c>
      <c r="I11" s="7">
        <f t="shared" si="3"/>
        <v>191791</v>
      </c>
      <c r="J11" s="7">
        <f t="shared" si="3"/>
        <v>168322</v>
      </c>
      <c r="K11" s="7">
        <f t="shared" si="3"/>
        <v>29388</v>
      </c>
      <c r="L11" s="7">
        <f t="shared" si="3"/>
        <v>104311</v>
      </c>
      <c r="M11" s="53">
        <f t="shared" ref="M11:M16" si="4">ROUND(D11/G11*100-100,2)</f>
        <v>36.18</v>
      </c>
      <c r="N11" s="53">
        <f t="shared" si="0"/>
        <v>35.67</v>
      </c>
      <c r="O11" s="53">
        <f t="shared" si="0"/>
        <v>35.909999999999997</v>
      </c>
      <c r="P11" s="53">
        <f t="shared" ref="P11:P16" si="5">ROUND(D11/J11*100-100,2)</f>
        <v>149.66</v>
      </c>
      <c r="Q11" s="53">
        <f t="shared" si="1"/>
        <v>146.03</v>
      </c>
      <c r="R11" s="53">
        <f t="shared" si="1"/>
        <v>149.88</v>
      </c>
      <c r="S11" s="14"/>
      <c r="T11" s="9"/>
      <c r="U11" s="9"/>
    </row>
    <row r="12" spans="1:21" x14ac:dyDescent="0.5">
      <c r="B12" s="3" t="s">
        <v>9</v>
      </c>
      <c r="C12" s="11" t="s">
        <v>8</v>
      </c>
      <c r="D12" s="56">
        <v>101221.39265159996</v>
      </c>
      <c r="E12" s="6">
        <v>31120.187981705392</v>
      </c>
      <c r="F12" s="7">
        <v>112187.14474709994</v>
      </c>
      <c r="G12" s="20">
        <v>77876</v>
      </c>
      <c r="H12" s="6">
        <v>24341</v>
      </c>
      <c r="I12" s="7">
        <v>87612</v>
      </c>
      <c r="J12" s="7">
        <v>35109</v>
      </c>
      <c r="K12" s="7">
        <v>11574</v>
      </c>
      <c r="L12" s="7">
        <v>41094</v>
      </c>
      <c r="M12" s="53">
        <f t="shared" si="4"/>
        <v>29.98</v>
      </c>
      <c r="N12" s="53">
        <f t="shared" si="0"/>
        <v>27.85</v>
      </c>
      <c r="O12" s="53">
        <f t="shared" si="0"/>
        <v>28.05</v>
      </c>
      <c r="P12" s="53">
        <f t="shared" si="5"/>
        <v>188.31</v>
      </c>
      <c r="Q12" s="53">
        <f t="shared" si="1"/>
        <v>168.88</v>
      </c>
      <c r="R12" s="53">
        <f t="shared" si="1"/>
        <v>173</v>
      </c>
      <c r="S12" s="14"/>
      <c r="T12" s="9"/>
      <c r="U12" s="9"/>
    </row>
    <row r="13" spans="1:21" x14ac:dyDescent="0.5">
      <c r="B13" s="3" t="s">
        <v>10</v>
      </c>
      <c r="C13" s="11" t="s">
        <v>8</v>
      </c>
      <c r="D13" s="56">
        <v>319005.27743750002</v>
      </c>
      <c r="E13" s="6">
        <v>41182.212835776176</v>
      </c>
      <c r="F13" s="7">
        <v>148468.08243379992</v>
      </c>
      <c r="G13" s="20">
        <v>230700</v>
      </c>
      <c r="H13" s="6">
        <v>28953</v>
      </c>
      <c r="I13" s="7">
        <v>104179</v>
      </c>
      <c r="J13" s="7">
        <v>133213</v>
      </c>
      <c r="K13" s="7">
        <v>17814</v>
      </c>
      <c r="L13" s="7">
        <v>63217</v>
      </c>
      <c r="M13" s="53">
        <f t="shared" si="4"/>
        <v>38.28</v>
      </c>
      <c r="N13" s="53">
        <f t="shared" si="0"/>
        <v>42.24</v>
      </c>
      <c r="O13" s="53">
        <f t="shared" si="0"/>
        <v>42.51</v>
      </c>
      <c r="P13" s="53">
        <f t="shared" si="5"/>
        <v>139.47</v>
      </c>
      <c r="Q13" s="53">
        <f t="shared" si="1"/>
        <v>131.18</v>
      </c>
      <c r="R13" s="53">
        <f t="shared" si="1"/>
        <v>134.85</v>
      </c>
      <c r="S13" s="14"/>
      <c r="T13" s="9"/>
      <c r="U13" s="9"/>
    </row>
    <row r="14" spans="1:21" x14ac:dyDescent="0.5">
      <c r="A14" s="8"/>
      <c r="B14" s="3" t="s">
        <v>11</v>
      </c>
      <c r="C14" s="11" t="s">
        <v>8</v>
      </c>
      <c r="D14" s="6">
        <v>25222.237799999999</v>
      </c>
      <c r="E14" s="6">
        <v>15220.790182960201</v>
      </c>
      <c r="F14" s="7">
        <v>54896.454087700011</v>
      </c>
      <c r="G14" s="6">
        <v>12870</v>
      </c>
      <c r="H14" s="6">
        <v>7008</v>
      </c>
      <c r="I14" s="7">
        <v>25247</v>
      </c>
      <c r="J14" s="7">
        <v>18158.946</v>
      </c>
      <c r="K14" s="7">
        <v>12190</v>
      </c>
      <c r="L14" s="7">
        <v>43305</v>
      </c>
      <c r="M14" s="53">
        <f t="shared" si="4"/>
        <v>95.98</v>
      </c>
      <c r="N14" s="53">
        <f t="shared" si="0"/>
        <v>117.19</v>
      </c>
      <c r="O14" s="53">
        <f t="shared" si="0"/>
        <v>117.44</v>
      </c>
      <c r="P14" s="53">
        <f t="shared" si="5"/>
        <v>38.9</v>
      </c>
      <c r="Q14" s="53">
        <f t="shared" si="1"/>
        <v>24.86</v>
      </c>
      <c r="R14" s="53">
        <f t="shared" si="1"/>
        <v>26.77</v>
      </c>
      <c r="S14" s="14"/>
      <c r="T14" s="9"/>
      <c r="U14" s="9"/>
    </row>
    <row r="15" spans="1:21" x14ac:dyDescent="0.5">
      <c r="A15" s="8"/>
      <c r="B15" s="3" t="s">
        <v>12</v>
      </c>
      <c r="C15" s="11" t="s">
        <v>8</v>
      </c>
      <c r="D15" s="6">
        <v>33186.575940700008</v>
      </c>
      <c r="E15" s="6">
        <v>4988.5012895957016</v>
      </c>
      <c r="F15" s="7">
        <v>17988.859303200003</v>
      </c>
      <c r="G15" s="6">
        <v>18857</v>
      </c>
      <c r="H15" s="6">
        <v>5124</v>
      </c>
      <c r="I15" s="7">
        <v>18456</v>
      </c>
      <c r="J15" s="7">
        <v>45958.936999999998</v>
      </c>
      <c r="K15" s="7">
        <v>5196</v>
      </c>
      <c r="L15" s="7">
        <v>18454</v>
      </c>
      <c r="M15" s="53">
        <f t="shared" si="4"/>
        <v>75.989999999999995</v>
      </c>
      <c r="N15" s="53">
        <f t="shared" si="0"/>
        <v>-2.64</v>
      </c>
      <c r="O15" s="53">
        <f t="shared" si="0"/>
        <v>-2.5299999999999998</v>
      </c>
      <c r="P15" s="53">
        <f t="shared" si="5"/>
        <v>-27.79</v>
      </c>
      <c r="Q15" s="53">
        <f t="shared" si="1"/>
        <v>-3.99</v>
      </c>
      <c r="R15" s="53">
        <f t="shared" si="1"/>
        <v>-2.52</v>
      </c>
      <c r="S15" s="14"/>
      <c r="T15" s="9"/>
      <c r="U15" s="9"/>
    </row>
    <row r="16" spans="1:21" x14ac:dyDescent="0.5">
      <c r="A16" s="8"/>
      <c r="B16" s="3" t="s">
        <v>13</v>
      </c>
      <c r="C16" s="11" t="s">
        <v>8</v>
      </c>
      <c r="D16" s="6">
        <v>47367.739548699996</v>
      </c>
      <c r="E16" s="6">
        <v>3416.3178181829976</v>
      </c>
      <c r="F16" s="7">
        <v>12327.703494800013</v>
      </c>
      <c r="G16" s="6">
        <v>30589</v>
      </c>
      <c r="H16" s="6">
        <v>2339</v>
      </c>
      <c r="I16" s="7">
        <v>8426</v>
      </c>
      <c r="J16" s="7">
        <v>40619.220999999998</v>
      </c>
      <c r="K16" s="7">
        <v>3660</v>
      </c>
      <c r="L16" s="7">
        <v>13001</v>
      </c>
      <c r="M16" s="53">
        <f t="shared" si="4"/>
        <v>54.85</v>
      </c>
      <c r="N16" s="53">
        <f t="shared" si="0"/>
        <v>46.06</v>
      </c>
      <c r="O16" s="53">
        <f t="shared" si="0"/>
        <v>46.31</v>
      </c>
      <c r="P16" s="53">
        <f t="shared" si="5"/>
        <v>16.61</v>
      </c>
      <c r="Q16" s="53">
        <f t="shared" si="1"/>
        <v>-6.66</v>
      </c>
      <c r="R16" s="53">
        <f t="shared" si="1"/>
        <v>-5.18</v>
      </c>
      <c r="S16" s="14"/>
      <c r="T16" s="9"/>
      <c r="U16" s="9"/>
    </row>
    <row r="17" spans="1:21" x14ac:dyDescent="0.5">
      <c r="A17" s="8"/>
      <c r="B17" s="3" t="s">
        <v>103</v>
      </c>
      <c r="C17" s="11" t="s">
        <v>8</v>
      </c>
      <c r="D17" s="6">
        <v>0</v>
      </c>
      <c r="E17" s="7">
        <v>0</v>
      </c>
      <c r="F17" s="7">
        <v>0</v>
      </c>
      <c r="G17" s="6">
        <v>0</v>
      </c>
      <c r="H17" s="7">
        <v>0</v>
      </c>
      <c r="I17" s="7">
        <v>0</v>
      </c>
      <c r="J17" s="6">
        <v>0</v>
      </c>
      <c r="K17" s="7">
        <v>0</v>
      </c>
      <c r="L17" s="7">
        <v>0</v>
      </c>
      <c r="M17" s="53" t="s">
        <v>113</v>
      </c>
      <c r="N17" s="53" t="s">
        <v>113</v>
      </c>
      <c r="O17" s="53" t="s">
        <v>113</v>
      </c>
      <c r="P17" s="53" t="s">
        <v>113</v>
      </c>
      <c r="Q17" s="53" t="s">
        <v>113</v>
      </c>
      <c r="R17" s="53" t="s">
        <v>113</v>
      </c>
      <c r="S17" s="14"/>
      <c r="T17" s="9"/>
      <c r="U17" s="9"/>
    </row>
    <row r="18" spans="1:21" x14ac:dyDescent="0.5">
      <c r="A18" s="8"/>
      <c r="B18" s="3" t="s">
        <v>14</v>
      </c>
      <c r="C18" s="11" t="s">
        <v>8</v>
      </c>
      <c r="D18" s="6">
        <v>4320.9260000000004</v>
      </c>
      <c r="E18" s="6">
        <v>4179.2006312177</v>
      </c>
      <c r="F18" s="7">
        <v>15067.558950300001</v>
      </c>
      <c r="G18" s="6">
        <v>2055</v>
      </c>
      <c r="H18" s="6">
        <v>1626</v>
      </c>
      <c r="I18" s="7">
        <v>5853</v>
      </c>
      <c r="J18" s="7">
        <v>4816.3590000000004</v>
      </c>
      <c r="K18" s="7">
        <v>3806</v>
      </c>
      <c r="L18" s="7">
        <v>13513</v>
      </c>
      <c r="M18" s="53">
        <f t="shared" ref="M18:O18" si="6">ROUND(D18/G18*100-100,2)</f>
        <v>110.26</v>
      </c>
      <c r="N18" s="53">
        <f t="shared" si="6"/>
        <v>157.02000000000001</v>
      </c>
      <c r="O18" s="53">
        <f t="shared" si="6"/>
        <v>157.43</v>
      </c>
      <c r="P18" s="53">
        <f>ROUND(D18/J18*100-100,2)</f>
        <v>-10.29</v>
      </c>
      <c r="Q18" s="53">
        <f>ROUND(E18/K18*100-100,2)</f>
        <v>9.81</v>
      </c>
      <c r="R18" s="53">
        <f>ROUND(F18/L18*100-100,2)</f>
        <v>11.5</v>
      </c>
      <c r="S18" s="14"/>
      <c r="T18" s="9"/>
      <c r="U18" s="9"/>
    </row>
    <row r="19" spans="1:21" x14ac:dyDescent="0.5">
      <c r="A19" s="8"/>
      <c r="B19" s="3" t="s">
        <v>15</v>
      </c>
      <c r="C19" s="11" t="s">
        <v>8</v>
      </c>
      <c r="D19" s="6">
        <v>0</v>
      </c>
      <c r="E19" s="6">
        <v>0</v>
      </c>
      <c r="F19" s="7">
        <v>0</v>
      </c>
      <c r="G19" s="6">
        <v>0</v>
      </c>
      <c r="H19" s="6">
        <v>0</v>
      </c>
      <c r="I19" s="7">
        <v>0</v>
      </c>
      <c r="J19" s="6">
        <v>0</v>
      </c>
      <c r="K19" s="6">
        <v>0</v>
      </c>
      <c r="L19" s="7">
        <v>0</v>
      </c>
      <c r="M19" s="53" t="s">
        <v>113</v>
      </c>
      <c r="N19" s="53" t="s">
        <v>113</v>
      </c>
      <c r="O19" s="53" t="s">
        <v>113</v>
      </c>
      <c r="P19" s="53" t="s">
        <v>113</v>
      </c>
      <c r="Q19" s="53" t="s">
        <v>113</v>
      </c>
      <c r="R19" s="53" t="s">
        <v>113</v>
      </c>
      <c r="S19" s="14"/>
      <c r="T19" s="9"/>
      <c r="U19" s="9"/>
    </row>
    <row r="20" spans="1:21" x14ac:dyDescent="0.5">
      <c r="A20" s="8"/>
      <c r="B20" s="3" t="s">
        <v>16</v>
      </c>
      <c r="C20" s="11" t="s">
        <v>8</v>
      </c>
      <c r="D20" s="6">
        <v>3190.8433610999987</v>
      </c>
      <c r="E20" s="6">
        <v>2675.6832841593982</v>
      </c>
      <c r="F20" s="7">
        <v>9648.9209911999951</v>
      </c>
      <c r="G20" s="6">
        <v>2380</v>
      </c>
      <c r="H20" s="6">
        <v>1867</v>
      </c>
      <c r="I20" s="7">
        <v>6726</v>
      </c>
      <c r="J20" s="7">
        <v>2543.2959999999998</v>
      </c>
      <c r="K20" s="7">
        <v>1955</v>
      </c>
      <c r="L20" s="7">
        <v>6942</v>
      </c>
      <c r="M20" s="53">
        <f t="shared" ref="M20:O21" si="7">ROUND(D20/G20*100-100,2)</f>
        <v>34.07</v>
      </c>
      <c r="N20" s="53">
        <f t="shared" si="7"/>
        <v>43.31</v>
      </c>
      <c r="O20" s="53">
        <f t="shared" si="7"/>
        <v>43.46</v>
      </c>
      <c r="P20" s="53">
        <f t="shared" ref="P20:R21" si="8">ROUND(D20/J20*100-100,2)</f>
        <v>25.46</v>
      </c>
      <c r="Q20" s="53">
        <f t="shared" si="8"/>
        <v>36.86</v>
      </c>
      <c r="R20" s="53">
        <f t="shared" si="8"/>
        <v>38.99</v>
      </c>
      <c r="S20" s="14"/>
      <c r="T20" s="9"/>
      <c r="U20" s="9"/>
    </row>
    <row r="21" spans="1:21" x14ac:dyDescent="0.5">
      <c r="A21" s="8"/>
      <c r="B21" s="3" t="s">
        <v>17</v>
      </c>
      <c r="C21" s="11" t="s">
        <v>8</v>
      </c>
      <c r="D21" s="57">
        <v>57647.875720000011</v>
      </c>
      <c r="E21" s="6">
        <v>17654.765339571095</v>
      </c>
      <c r="F21" s="7">
        <v>63663.309879799963</v>
      </c>
      <c r="G21" s="57">
        <v>32514</v>
      </c>
      <c r="H21" s="6">
        <v>9986</v>
      </c>
      <c r="I21" s="7">
        <v>35971</v>
      </c>
      <c r="J21" s="7">
        <v>21887.559000000001</v>
      </c>
      <c r="K21" s="7">
        <v>7188</v>
      </c>
      <c r="L21" s="7">
        <v>25530</v>
      </c>
      <c r="M21" s="53">
        <f t="shared" si="7"/>
        <v>77.3</v>
      </c>
      <c r="N21" s="53">
        <f t="shared" si="7"/>
        <v>76.8</v>
      </c>
      <c r="O21" s="53">
        <f t="shared" si="7"/>
        <v>76.989999999999995</v>
      </c>
      <c r="P21" s="53">
        <f t="shared" si="8"/>
        <v>163.38</v>
      </c>
      <c r="Q21" s="53">
        <f t="shared" si="8"/>
        <v>145.61000000000001</v>
      </c>
      <c r="R21" s="53">
        <f t="shared" si="8"/>
        <v>149.37</v>
      </c>
      <c r="S21" s="14"/>
      <c r="T21" s="9"/>
      <c r="U21" s="9"/>
    </row>
    <row r="22" spans="1:21" x14ac:dyDescent="0.5">
      <c r="A22" s="8"/>
      <c r="B22" s="3" t="s">
        <v>18</v>
      </c>
      <c r="C22" s="11" t="s">
        <v>8</v>
      </c>
      <c r="D22" s="6">
        <v>0</v>
      </c>
      <c r="E22" s="6">
        <v>0</v>
      </c>
      <c r="F22" s="7">
        <v>0</v>
      </c>
      <c r="G22" s="6">
        <v>0</v>
      </c>
      <c r="H22" s="6">
        <v>0</v>
      </c>
      <c r="I22" s="7">
        <v>0</v>
      </c>
      <c r="J22" s="6">
        <v>0</v>
      </c>
      <c r="K22" s="7">
        <v>0</v>
      </c>
      <c r="L22" s="7">
        <v>0</v>
      </c>
      <c r="M22" s="53" t="s">
        <v>113</v>
      </c>
      <c r="N22" s="53" t="s">
        <v>113</v>
      </c>
      <c r="O22" s="53" t="s">
        <v>113</v>
      </c>
      <c r="P22" s="53" t="s">
        <v>113</v>
      </c>
      <c r="Q22" s="53" t="s">
        <v>113</v>
      </c>
      <c r="R22" s="53" t="s">
        <v>113</v>
      </c>
      <c r="S22" s="14"/>
      <c r="T22" s="9"/>
      <c r="U22" s="9"/>
    </row>
    <row r="23" spans="1:21" x14ac:dyDescent="0.5">
      <c r="A23" s="8"/>
      <c r="B23" s="3" t="s">
        <v>19</v>
      </c>
      <c r="C23" s="11" t="s">
        <v>8</v>
      </c>
      <c r="D23" s="6">
        <v>10030.2869684</v>
      </c>
      <c r="E23" s="6">
        <v>14921.74124012398</v>
      </c>
      <c r="F23" s="7">
        <v>53818.739873000202</v>
      </c>
      <c r="G23" s="6">
        <v>8664</v>
      </c>
      <c r="H23" s="6">
        <v>13087</v>
      </c>
      <c r="I23" s="7">
        <v>47146</v>
      </c>
      <c r="J23" s="7">
        <v>10180.375</v>
      </c>
      <c r="K23" s="7">
        <v>12770</v>
      </c>
      <c r="L23" s="7">
        <v>45363</v>
      </c>
      <c r="M23" s="53">
        <f>ROUND(D23/G23*100-100,2)</f>
        <v>15.77</v>
      </c>
      <c r="N23" s="53">
        <f>ROUND(E23/H23*100-100,2)</f>
        <v>14.02</v>
      </c>
      <c r="O23" s="53">
        <f>ROUND(F23/I23*100-100,2)</f>
        <v>14.15</v>
      </c>
      <c r="P23" s="53">
        <f>ROUND(D23/J23*100-100,2)</f>
        <v>-1.47</v>
      </c>
      <c r="Q23" s="53">
        <f>ROUND(E23/K23*100-100,2)</f>
        <v>16.850000000000001</v>
      </c>
      <c r="R23" s="53">
        <f>ROUND(F23/L23*100-100,2)</f>
        <v>18.64</v>
      </c>
      <c r="S23" s="14"/>
      <c r="T23" s="9"/>
      <c r="U23" s="9"/>
    </row>
    <row r="24" spans="1:21" x14ac:dyDescent="0.5">
      <c r="A24" s="8"/>
      <c r="B24" s="3" t="s">
        <v>20</v>
      </c>
      <c r="C24" s="11" t="s">
        <v>6</v>
      </c>
      <c r="D24" s="53"/>
      <c r="E24" s="6">
        <v>18187.419069718198</v>
      </c>
      <c r="F24" s="7">
        <v>65581.46685810003</v>
      </c>
      <c r="G24" s="53"/>
      <c r="H24" s="6">
        <v>16200</v>
      </c>
      <c r="I24" s="7">
        <v>58334</v>
      </c>
      <c r="J24" s="53"/>
      <c r="K24" s="7">
        <v>18050</v>
      </c>
      <c r="L24" s="7">
        <v>64098</v>
      </c>
      <c r="M24" s="53"/>
      <c r="N24" s="53">
        <f>ROUND(E24/H24*100-100,2)</f>
        <v>12.27</v>
      </c>
      <c r="O24" s="53">
        <f>ROUND(F24/I24*100-100,2)</f>
        <v>12.42</v>
      </c>
      <c r="P24" s="53"/>
      <c r="Q24" s="53">
        <f>ROUND(E24/K24*100-100,2)</f>
        <v>0.76</v>
      </c>
      <c r="R24" s="53">
        <f>ROUND(F24/L24*100-100,2)</f>
        <v>2.31</v>
      </c>
      <c r="S24" s="14"/>
      <c r="T24" s="9"/>
      <c r="U24" s="9"/>
    </row>
    <row r="25" spans="1:21" x14ac:dyDescent="0.5">
      <c r="A25" s="8"/>
      <c r="B25" s="3"/>
      <c r="C25" s="11"/>
      <c r="D25" s="7"/>
      <c r="E25" s="7"/>
      <c r="F25" s="7"/>
      <c r="G25" s="7"/>
      <c r="H25" s="7"/>
      <c r="I25" s="7"/>
      <c r="J25" s="53"/>
      <c r="K25" s="7"/>
      <c r="L25" s="7"/>
      <c r="M25" s="53"/>
      <c r="N25" s="53"/>
      <c r="O25" s="53"/>
      <c r="P25" s="53"/>
      <c r="Q25" s="53"/>
      <c r="R25" s="53"/>
      <c r="S25" s="14"/>
      <c r="T25" s="9"/>
      <c r="U25" s="9"/>
    </row>
    <row r="26" spans="1:21" x14ac:dyDescent="0.5">
      <c r="A26" s="11" t="s">
        <v>21</v>
      </c>
      <c r="B26" s="3" t="s">
        <v>22</v>
      </c>
      <c r="C26" s="11"/>
      <c r="D26" s="55"/>
      <c r="E26" s="7">
        <f t="shared" ref="E26:L26" si="9">SUM(E27:E39)</f>
        <v>456612.38053723081</v>
      </c>
      <c r="F26" s="7">
        <f t="shared" si="9"/>
        <v>1646521.3295558002</v>
      </c>
      <c r="G26" s="55"/>
      <c r="H26" s="7">
        <f t="shared" si="9"/>
        <v>434759</v>
      </c>
      <c r="I26" s="7">
        <f t="shared" si="9"/>
        <v>1565842</v>
      </c>
      <c r="J26" s="55"/>
      <c r="K26" s="7">
        <f t="shared" si="9"/>
        <v>442919</v>
      </c>
      <c r="L26" s="7">
        <f t="shared" si="9"/>
        <v>1572896</v>
      </c>
      <c r="M26" s="53"/>
      <c r="N26" s="53">
        <f>ROUND(E26/H26*100-100,2)</f>
        <v>5.03</v>
      </c>
      <c r="O26" s="53">
        <f>ROUND(F26/I26*100-100,2)</f>
        <v>5.15</v>
      </c>
      <c r="P26" s="53"/>
      <c r="Q26" s="53">
        <f>ROUND(E26/K26*100-100,2)</f>
        <v>3.09</v>
      </c>
      <c r="R26" s="53">
        <f>ROUND(F26/L26*100-100,2)</f>
        <v>4.68</v>
      </c>
      <c r="S26" s="14"/>
      <c r="T26" s="9"/>
      <c r="U26" s="9"/>
    </row>
    <row r="27" spans="1:21" x14ac:dyDescent="0.5">
      <c r="A27" s="8"/>
      <c r="B27" s="3" t="s">
        <v>23</v>
      </c>
      <c r="C27" s="11" t="s">
        <v>8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347</v>
      </c>
      <c r="K27" s="7">
        <v>164</v>
      </c>
      <c r="L27" s="7">
        <v>583</v>
      </c>
      <c r="M27" s="53" t="s">
        <v>113</v>
      </c>
      <c r="N27" s="53" t="s">
        <v>113</v>
      </c>
      <c r="O27" s="53" t="s">
        <v>113</v>
      </c>
      <c r="P27" s="53" t="s">
        <v>113</v>
      </c>
      <c r="Q27" s="53" t="s">
        <v>113</v>
      </c>
      <c r="R27" s="53" t="s">
        <v>113</v>
      </c>
      <c r="S27" s="14"/>
      <c r="T27" s="9"/>
      <c r="U27" s="9"/>
    </row>
    <row r="28" spans="1:21" x14ac:dyDescent="0.5">
      <c r="A28" s="8"/>
      <c r="B28" s="3" t="s">
        <v>24</v>
      </c>
      <c r="C28" s="11" t="s">
        <v>8</v>
      </c>
      <c r="D28" s="6">
        <v>23314.05084919999</v>
      </c>
      <c r="E28" s="6">
        <v>18420.254336905389</v>
      </c>
      <c r="F28" s="7">
        <v>66421.803695099967</v>
      </c>
      <c r="G28" s="6">
        <v>34229</v>
      </c>
      <c r="H28" s="6">
        <v>26140</v>
      </c>
      <c r="I28" s="7">
        <v>94150</v>
      </c>
      <c r="J28" s="7">
        <v>25149.245999999999</v>
      </c>
      <c r="K28" s="7">
        <v>17810</v>
      </c>
      <c r="L28" s="7">
        <v>63252</v>
      </c>
      <c r="M28" s="53">
        <f t="shared" ref="M28:M37" si="10">ROUND(D28/G28*100-100,2)</f>
        <v>-31.89</v>
      </c>
      <c r="N28" s="53">
        <f t="shared" ref="N28:N37" si="11">ROUND(E28/H28*100-100,2)</f>
        <v>-29.53</v>
      </c>
      <c r="O28" s="53">
        <f t="shared" ref="O28:O37" si="12">ROUND(F28/I28*100-100,2)</f>
        <v>-29.45</v>
      </c>
      <c r="P28" s="53">
        <f t="shared" ref="P28:R29" si="13">ROUND(D28/J28*100-100,2)</f>
        <v>-7.3</v>
      </c>
      <c r="Q28" s="53">
        <f t="shared" si="13"/>
        <v>3.43</v>
      </c>
      <c r="R28" s="53">
        <f t="shared" si="13"/>
        <v>5.01</v>
      </c>
      <c r="S28" s="14"/>
      <c r="T28" s="9"/>
      <c r="U28" s="9"/>
    </row>
    <row r="29" spans="1:21" x14ac:dyDescent="0.5">
      <c r="A29" s="8"/>
      <c r="B29" s="3" t="s">
        <v>110</v>
      </c>
      <c r="C29" s="11" t="s">
        <v>8</v>
      </c>
      <c r="D29" s="6">
        <v>28401.206136199995</v>
      </c>
      <c r="E29" s="6">
        <v>41332.134268584276</v>
      </c>
      <c r="F29" s="7">
        <v>149038.91555050001</v>
      </c>
      <c r="G29" s="6">
        <v>25405</v>
      </c>
      <c r="H29" s="6">
        <v>37390</v>
      </c>
      <c r="I29" s="7">
        <v>134665</v>
      </c>
      <c r="J29" s="7">
        <v>28689.078000000001</v>
      </c>
      <c r="K29" s="7">
        <v>42260</v>
      </c>
      <c r="L29" s="7">
        <v>150095</v>
      </c>
      <c r="M29" s="53">
        <f t="shared" si="10"/>
        <v>11.79</v>
      </c>
      <c r="N29" s="53">
        <f t="shared" si="11"/>
        <v>10.54</v>
      </c>
      <c r="O29" s="53">
        <f t="shared" si="12"/>
        <v>10.67</v>
      </c>
      <c r="P29" s="53">
        <f t="shared" si="13"/>
        <v>-1</v>
      </c>
      <c r="Q29" s="53">
        <f t="shared" si="13"/>
        <v>-2.2000000000000002</v>
      </c>
      <c r="R29" s="53">
        <f t="shared" si="13"/>
        <v>-0.7</v>
      </c>
      <c r="S29" s="14"/>
      <c r="T29" s="9"/>
      <c r="U29" s="9"/>
    </row>
    <row r="30" spans="1:21" x14ac:dyDescent="0.5">
      <c r="A30" s="8"/>
      <c r="B30" s="3" t="s">
        <v>26</v>
      </c>
      <c r="C30" s="11" t="s">
        <v>8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53" t="s">
        <v>113</v>
      </c>
      <c r="N30" s="53" t="s">
        <v>113</v>
      </c>
      <c r="O30" s="53" t="s">
        <v>113</v>
      </c>
      <c r="P30" s="53" t="s">
        <v>113</v>
      </c>
      <c r="Q30" s="53" t="s">
        <v>113</v>
      </c>
      <c r="R30" s="53" t="s">
        <v>113</v>
      </c>
      <c r="S30" s="14"/>
      <c r="T30" s="9"/>
      <c r="U30" s="9"/>
    </row>
    <row r="31" spans="1:21" x14ac:dyDescent="0.5">
      <c r="A31" s="8"/>
      <c r="B31" s="3" t="s">
        <v>27</v>
      </c>
      <c r="C31" s="11" t="s">
        <v>8</v>
      </c>
      <c r="D31" s="7">
        <v>533</v>
      </c>
      <c r="E31" s="7">
        <v>592.3978233629</v>
      </c>
      <c r="F31" s="7">
        <v>2135.7836389999998</v>
      </c>
      <c r="G31" s="7">
        <v>593</v>
      </c>
      <c r="H31" s="7">
        <v>493</v>
      </c>
      <c r="I31" s="7">
        <v>1776</v>
      </c>
      <c r="J31" s="7">
        <v>1361.91</v>
      </c>
      <c r="K31" s="7">
        <v>889</v>
      </c>
      <c r="L31" s="7">
        <v>3157</v>
      </c>
      <c r="M31" s="53">
        <f t="shared" si="10"/>
        <v>-10.119999999999999</v>
      </c>
      <c r="N31" s="53">
        <f t="shared" si="11"/>
        <v>20.16</v>
      </c>
      <c r="O31" s="53">
        <f t="shared" si="12"/>
        <v>20.260000000000002</v>
      </c>
      <c r="P31" s="53">
        <f t="shared" ref="P31:R37" si="14">ROUND(D31/J31*100-100,2)</f>
        <v>-60.86</v>
      </c>
      <c r="Q31" s="53">
        <f t="shared" si="14"/>
        <v>-33.36</v>
      </c>
      <c r="R31" s="53">
        <f t="shared" si="14"/>
        <v>-32.35</v>
      </c>
      <c r="S31" s="14"/>
      <c r="T31" s="9"/>
      <c r="U31" s="9"/>
    </row>
    <row r="32" spans="1:21" x14ac:dyDescent="0.5">
      <c r="A32" s="8"/>
      <c r="B32" s="3" t="s">
        <v>28</v>
      </c>
      <c r="C32" s="11" t="s">
        <v>29</v>
      </c>
      <c r="D32" s="57">
        <v>21476</v>
      </c>
      <c r="E32" s="6">
        <v>132590.06540137468</v>
      </c>
      <c r="F32" s="7">
        <v>478134.56327730062</v>
      </c>
      <c r="G32" s="57">
        <v>21050</v>
      </c>
      <c r="H32" s="6">
        <v>130691</v>
      </c>
      <c r="I32" s="7">
        <v>470715</v>
      </c>
      <c r="J32" s="7">
        <v>26329.47</v>
      </c>
      <c r="K32" s="7">
        <v>130985</v>
      </c>
      <c r="L32" s="7">
        <v>465151</v>
      </c>
      <c r="M32" s="53">
        <f>ROUND(D32/G32*100-100,2)</f>
        <v>2.02</v>
      </c>
      <c r="N32" s="53">
        <f t="shared" si="11"/>
        <v>1.45</v>
      </c>
      <c r="O32" s="53">
        <f t="shared" si="12"/>
        <v>1.58</v>
      </c>
      <c r="P32" s="53">
        <f t="shared" si="14"/>
        <v>-18.43</v>
      </c>
      <c r="Q32" s="53">
        <f t="shared" si="14"/>
        <v>1.23</v>
      </c>
      <c r="R32" s="53">
        <f t="shared" si="14"/>
        <v>2.79</v>
      </c>
      <c r="S32" s="14"/>
      <c r="T32" s="9"/>
      <c r="U32" s="9"/>
    </row>
    <row r="33" spans="1:21" x14ac:dyDescent="0.5">
      <c r="A33" s="8"/>
      <c r="B33" s="3" t="s">
        <v>30</v>
      </c>
      <c r="C33" s="11" t="s">
        <v>8</v>
      </c>
      <c r="D33" s="6">
        <v>47824.622940700006</v>
      </c>
      <c r="E33" s="6">
        <v>80080.062608648484</v>
      </c>
      <c r="F33" s="7">
        <v>288748.00975049997</v>
      </c>
      <c r="G33" s="6">
        <v>42132</v>
      </c>
      <c r="H33" s="6">
        <v>70816</v>
      </c>
      <c r="I33" s="7">
        <v>255047</v>
      </c>
      <c r="J33" s="7">
        <v>47647.788</v>
      </c>
      <c r="K33" s="7">
        <v>80975</v>
      </c>
      <c r="L33" s="7">
        <v>287545</v>
      </c>
      <c r="M33" s="53">
        <f t="shared" si="10"/>
        <v>13.51</v>
      </c>
      <c r="N33" s="53">
        <f t="shared" si="11"/>
        <v>13.08</v>
      </c>
      <c r="O33" s="53">
        <f t="shared" si="12"/>
        <v>13.21</v>
      </c>
      <c r="P33" s="53">
        <f t="shared" si="14"/>
        <v>0.37</v>
      </c>
      <c r="Q33" s="53">
        <f t="shared" si="14"/>
        <v>-1.1100000000000001</v>
      </c>
      <c r="R33" s="53">
        <f t="shared" si="14"/>
        <v>0.42</v>
      </c>
      <c r="S33" s="14"/>
      <c r="T33" s="9"/>
      <c r="U33" s="9"/>
    </row>
    <row r="34" spans="1:21" x14ac:dyDescent="0.5">
      <c r="A34" s="8"/>
      <c r="B34" s="3" t="s">
        <v>31</v>
      </c>
      <c r="C34" s="11" t="s">
        <v>8</v>
      </c>
      <c r="D34" s="6">
        <v>21216.438922900023</v>
      </c>
      <c r="E34" s="6">
        <v>27851.128002209367</v>
      </c>
      <c r="F34" s="7">
        <v>100430.4440580996</v>
      </c>
      <c r="G34" s="6">
        <v>16857</v>
      </c>
      <c r="H34" s="6">
        <v>23537</v>
      </c>
      <c r="I34" s="7">
        <v>84771</v>
      </c>
      <c r="J34" s="7">
        <v>18356.362000000001</v>
      </c>
      <c r="K34" s="7">
        <v>24218</v>
      </c>
      <c r="L34" s="7">
        <v>86004</v>
      </c>
      <c r="M34" s="53">
        <f t="shared" si="10"/>
        <v>25.86</v>
      </c>
      <c r="N34" s="53">
        <f t="shared" si="11"/>
        <v>18.329999999999998</v>
      </c>
      <c r="O34" s="53">
        <f t="shared" si="12"/>
        <v>18.47</v>
      </c>
      <c r="P34" s="53">
        <f t="shared" si="14"/>
        <v>15.58</v>
      </c>
      <c r="Q34" s="53">
        <f t="shared" si="14"/>
        <v>15</v>
      </c>
      <c r="R34" s="53">
        <f t="shared" si="14"/>
        <v>16.77</v>
      </c>
      <c r="S34" s="14"/>
      <c r="T34" s="9"/>
      <c r="U34" s="9"/>
    </row>
    <row r="35" spans="1:21" x14ac:dyDescent="0.5">
      <c r="A35" s="8"/>
      <c r="B35" s="3" t="s">
        <v>32</v>
      </c>
      <c r="C35" s="11" t="s">
        <v>8</v>
      </c>
      <c r="D35" s="6">
        <v>3896</v>
      </c>
      <c r="E35" s="6">
        <v>3001.6286149449002</v>
      </c>
      <c r="F35" s="7">
        <v>10823.606098500002</v>
      </c>
      <c r="G35" s="6">
        <v>2077</v>
      </c>
      <c r="H35" s="6">
        <v>1932</v>
      </c>
      <c r="I35" s="7">
        <v>6956</v>
      </c>
      <c r="J35" s="7">
        <v>6065.3469999999998</v>
      </c>
      <c r="K35" s="7">
        <v>6672</v>
      </c>
      <c r="L35" s="7">
        <v>23691</v>
      </c>
      <c r="M35" s="53">
        <f t="shared" si="10"/>
        <v>87.58</v>
      </c>
      <c r="N35" s="53">
        <f t="shared" si="11"/>
        <v>55.36</v>
      </c>
      <c r="O35" s="53">
        <f t="shared" si="12"/>
        <v>55.6</v>
      </c>
      <c r="P35" s="53">
        <f t="shared" si="14"/>
        <v>-35.770000000000003</v>
      </c>
      <c r="Q35" s="53">
        <f t="shared" si="14"/>
        <v>-55.01</v>
      </c>
      <c r="R35" s="53">
        <f t="shared" si="14"/>
        <v>-54.31</v>
      </c>
      <c r="S35" s="14"/>
      <c r="T35" s="9"/>
      <c r="U35" s="9"/>
    </row>
    <row r="36" spans="1:21" x14ac:dyDescent="0.5">
      <c r="A36" s="8"/>
      <c r="B36" s="3" t="s">
        <v>33</v>
      </c>
      <c r="C36" s="11" t="s">
        <v>29</v>
      </c>
      <c r="D36" s="6">
        <v>8201.6252538999997</v>
      </c>
      <c r="E36" s="6">
        <v>109861.1962683422</v>
      </c>
      <c r="F36" s="7">
        <v>396153.58825700014</v>
      </c>
      <c r="G36" s="6">
        <v>7252</v>
      </c>
      <c r="H36" s="6">
        <v>101903</v>
      </c>
      <c r="I36" s="7">
        <v>367013</v>
      </c>
      <c r="J36" s="7">
        <v>6907.2129999999997</v>
      </c>
      <c r="K36" s="7">
        <v>92700</v>
      </c>
      <c r="L36" s="7">
        <v>329193</v>
      </c>
      <c r="M36" s="53">
        <f t="shared" si="10"/>
        <v>13.09</v>
      </c>
      <c r="N36" s="53">
        <f t="shared" si="11"/>
        <v>7.81</v>
      </c>
      <c r="O36" s="53">
        <f t="shared" si="12"/>
        <v>7.94</v>
      </c>
      <c r="P36" s="53">
        <f t="shared" si="14"/>
        <v>18.739999999999998</v>
      </c>
      <c r="Q36" s="53">
        <f t="shared" si="14"/>
        <v>18.510000000000002</v>
      </c>
      <c r="R36" s="53">
        <f t="shared" si="14"/>
        <v>20.34</v>
      </c>
      <c r="S36" s="14"/>
      <c r="T36" s="9"/>
      <c r="U36" s="9"/>
    </row>
    <row r="37" spans="1:21" x14ac:dyDescent="0.5">
      <c r="A37" s="8"/>
      <c r="B37" s="3" t="s">
        <v>34</v>
      </c>
      <c r="C37" s="11" t="s">
        <v>8</v>
      </c>
      <c r="D37" s="6">
        <v>6324.3430187999984</v>
      </c>
      <c r="E37" s="6">
        <v>9020.5745825623035</v>
      </c>
      <c r="F37" s="7">
        <v>32527.044435600012</v>
      </c>
      <c r="G37" s="6">
        <v>5571</v>
      </c>
      <c r="H37" s="6">
        <v>7839</v>
      </c>
      <c r="I37" s="7">
        <v>28232</v>
      </c>
      <c r="J37" s="7">
        <v>6512.8490000000002</v>
      </c>
      <c r="K37" s="7">
        <v>8986</v>
      </c>
      <c r="L37" s="7">
        <v>31911</v>
      </c>
      <c r="M37" s="53">
        <f t="shared" si="10"/>
        <v>13.52</v>
      </c>
      <c r="N37" s="53">
        <f t="shared" si="11"/>
        <v>15.07</v>
      </c>
      <c r="O37" s="53">
        <f t="shared" si="12"/>
        <v>15.21</v>
      </c>
      <c r="P37" s="53">
        <f t="shared" si="14"/>
        <v>-2.89</v>
      </c>
      <c r="Q37" s="53">
        <f t="shared" si="14"/>
        <v>0.38</v>
      </c>
      <c r="R37" s="53">
        <f t="shared" si="14"/>
        <v>1.93</v>
      </c>
      <c r="S37" s="14"/>
      <c r="T37" s="9"/>
      <c r="U37" s="9"/>
    </row>
    <row r="38" spans="1:21" x14ac:dyDescent="0.5">
      <c r="A38" s="8"/>
      <c r="B38" s="3" t="s">
        <v>104</v>
      </c>
      <c r="C38" s="11" t="s">
        <v>36</v>
      </c>
      <c r="D38" s="53"/>
      <c r="E38" s="6">
        <v>21378.191660606582</v>
      </c>
      <c r="F38" s="7">
        <v>77089.33818890003</v>
      </c>
      <c r="G38" s="53"/>
      <c r="H38" s="6">
        <v>19110</v>
      </c>
      <c r="I38" s="7">
        <v>68823</v>
      </c>
      <c r="J38" s="53"/>
      <c r="K38" s="7">
        <v>19789</v>
      </c>
      <c r="L38" s="7">
        <v>70274</v>
      </c>
      <c r="M38" s="53"/>
      <c r="N38" s="53">
        <f>ROUND(E38/H38*100-100,2)</f>
        <v>11.87</v>
      </c>
      <c r="O38" s="53">
        <f>ROUND(F38/I38*100-100,2)</f>
        <v>12.01</v>
      </c>
      <c r="P38" s="53"/>
      <c r="Q38" s="53">
        <f>ROUND(E38/K38*100-100,2)</f>
        <v>8.0299999999999994</v>
      </c>
      <c r="R38" s="53">
        <f>ROUND(F38/L38*100-100,2)</f>
        <v>9.6999999999999993</v>
      </c>
      <c r="S38" s="14"/>
    </row>
    <row r="39" spans="1:21" x14ac:dyDescent="0.5">
      <c r="A39" s="8"/>
      <c r="B39" s="3" t="s">
        <v>37</v>
      </c>
      <c r="C39" s="11" t="s">
        <v>36</v>
      </c>
      <c r="D39" s="53"/>
      <c r="E39" s="6">
        <v>12484.746969689704</v>
      </c>
      <c r="F39" s="7">
        <v>45018.232605299992</v>
      </c>
      <c r="G39" s="53"/>
      <c r="H39" s="6">
        <v>14908</v>
      </c>
      <c r="I39" s="7">
        <v>53694</v>
      </c>
      <c r="J39" s="53"/>
      <c r="K39" s="7">
        <v>17471</v>
      </c>
      <c r="L39" s="7">
        <v>62040</v>
      </c>
      <c r="M39" s="53"/>
      <c r="N39" s="53">
        <f>ROUND(E39/H39*100-100,2)</f>
        <v>-16.25</v>
      </c>
      <c r="O39" s="53">
        <f>ROUND(F39/I39*100-100,2)</f>
        <v>-16.16</v>
      </c>
      <c r="P39" s="53"/>
      <c r="Q39" s="53">
        <f>ROUND(E39/K39*100-100,2)</f>
        <v>-28.54</v>
      </c>
      <c r="R39" s="53">
        <f>ROUND(F39/L39*100-100,2)</f>
        <v>-27.44</v>
      </c>
      <c r="S39" s="14"/>
      <c r="T39" s="9"/>
      <c r="U39" s="9"/>
    </row>
    <row r="40" spans="1:21" x14ac:dyDescent="0.5">
      <c r="A40" s="8"/>
      <c r="B40" s="3"/>
      <c r="C40" s="11"/>
      <c r="D40" s="15"/>
      <c r="E40" s="7"/>
      <c r="F40" s="7"/>
      <c r="G40" s="15"/>
      <c r="H40" s="7"/>
      <c r="I40" s="7"/>
      <c r="J40" s="15"/>
      <c r="K40" s="7"/>
      <c r="L40" s="7"/>
      <c r="M40" s="53"/>
      <c r="N40" s="53"/>
      <c r="O40" s="53"/>
      <c r="P40" s="53"/>
      <c r="Q40" s="53"/>
      <c r="R40" s="53"/>
      <c r="S40" s="14"/>
      <c r="T40" s="9"/>
      <c r="U40" s="9"/>
    </row>
    <row r="41" spans="1:21" x14ac:dyDescent="0.5">
      <c r="A41" s="11" t="s">
        <v>38</v>
      </c>
      <c r="B41" s="3" t="s">
        <v>39</v>
      </c>
      <c r="C41" s="11"/>
      <c r="D41" s="53"/>
      <c r="E41" s="7">
        <f t="shared" ref="E41:L41" si="15">SUM(E42:E45)</f>
        <v>25322.099518481402</v>
      </c>
      <c r="F41" s="7">
        <f t="shared" si="15"/>
        <v>91233.340383999981</v>
      </c>
      <c r="G41" s="53"/>
      <c r="H41" s="7">
        <f t="shared" si="15"/>
        <v>9829</v>
      </c>
      <c r="I41" s="7">
        <f t="shared" si="15"/>
        <v>35305</v>
      </c>
      <c r="J41" s="53"/>
      <c r="K41" s="7">
        <f t="shared" si="15"/>
        <v>11333</v>
      </c>
      <c r="L41" s="7">
        <f t="shared" si="15"/>
        <v>40214</v>
      </c>
      <c r="M41" s="53"/>
      <c r="N41" s="53">
        <f t="shared" ref="N41:O41" si="16">ROUND(E41/H41*100-100,2)</f>
        <v>157.63</v>
      </c>
      <c r="O41" s="53">
        <f t="shared" si="16"/>
        <v>158.41</v>
      </c>
      <c r="P41" s="53"/>
      <c r="Q41" s="53">
        <f>ROUND(E41/K41*100-100,2)</f>
        <v>123.44</v>
      </c>
      <c r="R41" s="53">
        <f t="shared" ref="Q41:R43" si="17">ROUND(F41/L41*100-100,2)</f>
        <v>126.87</v>
      </c>
      <c r="S41" s="14"/>
      <c r="T41" s="9"/>
      <c r="U41" s="9"/>
    </row>
    <row r="42" spans="1:21" x14ac:dyDescent="0.5">
      <c r="A42" s="8"/>
      <c r="B42" s="3" t="s">
        <v>40</v>
      </c>
      <c r="C42" s="11" t="s">
        <v>8</v>
      </c>
      <c r="D42" s="6">
        <v>0</v>
      </c>
      <c r="E42" s="6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53" t="s">
        <v>113</v>
      </c>
      <c r="N42" s="53" t="s">
        <v>113</v>
      </c>
      <c r="O42" s="53" t="s">
        <v>113</v>
      </c>
      <c r="P42" s="53" t="s">
        <v>113</v>
      </c>
      <c r="Q42" s="53" t="s">
        <v>113</v>
      </c>
      <c r="R42" s="53" t="s">
        <v>113</v>
      </c>
      <c r="S42" s="14"/>
      <c r="T42" s="9"/>
      <c r="U42" s="9"/>
    </row>
    <row r="43" spans="1:21" x14ac:dyDescent="0.5">
      <c r="A43" s="8"/>
      <c r="B43" s="3" t="s">
        <v>41</v>
      </c>
      <c r="C43" s="11" t="s">
        <v>8</v>
      </c>
      <c r="D43" s="57">
        <v>127345.285</v>
      </c>
      <c r="E43" s="6">
        <v>21346.540830698203</v>
      </c>
      <c r="F43" s="7">
        <v>76923.655639999983</v>
      </c>
      <c r="G43" s="57">
        <v>72765</v>
      </c>
      <c r="H43" s="6">
        <v>9829</v>
      </c>
      <c r="I43" s="7">
        <v>35305</v>
      </c>
      <c r="J43" s="7">
        <v>85642</v>
      </c>
      <c r="K43" s="7">
        <v>9820</v>
      </c>
      <c r="L43" s="7">
        <v>34840</v>
      </c>
      <c r="M43" s="53">
        <f>ROUND(D43/G43*100-100,2)</f>
        <v>75.010000000000005</v>
      </c>
      <c r="N43" s="53">
        <f t="shared" ref="N43" si="18">ROUND(E43/H43*100-100,2)</f>
        <v>117.18</v>
      </c>
      <c r="O43" s="53">
        <f t="shared" ref="O43" si="19">ROUND(F43/I43*100-100,2)</f>
        <v>117.88</v>
      </c>
      <c r="P43" s="53">
        <f>ROUND(D43/J43*100-100,2)</f>
        <v>48.69</v>
      </c>
      <c r="Q43" s="53">
        <f t="shared" si="17"/>
        <v>117.38</v>
      </c>
      <c r="R43" s="53">
        <f t="shared" si="17"/>
        <v>120.79</v>
      </c>
      <c r="S43" s="14"/>
      <c r="T43" s="9"/>
      <c r="U43" s="9"/>
    </row>
    <row r="44" spans="1:21" x14ac:dyDescent="0.5">
      <c r="A44" s="8"/>
      <c r="B44" s="3" t="s">
        <v>42</v>
      </c>
      <c r="C44" s="11" t="s">
        <v>8</v>
      </c>
      <c r="D44" s="6">
        <v>22076.169000000002</v>
      </c>
      <c r="E44" s="6">
        <v>3975.5586877831997</v>
      </c>
      <c r="F44" s="7">
        <v>14309.684744</v>
      </c>
      <c r="G44" s="7">
        <v>0</v>
      </c>
      <c r="H44" s="7">
        <v>0</v>
      </c>
      <c r="I44" s="7">
        <v>0</v>
      </c>
      <c r="J44" s="7">
        <v>9233</v>
      </c>
      <c r="K44" s="7">
        <v>1513</v>
      </c>
      <c r="L44" s="7">
        <v>5374</v>
      </c>
      <c r="M44" s="53" t="s">
        <v>113</v>
      </c>
      <c r="N44" s="53" t="s">
        <v>113</v>
      </c>
      <c r="O44" s="53" t="s">
        <v>113</v>
      </c>
      <c r="P44" s="53" t="s">
        <v>113</v>
      </c>
      <c r="Q44" s="53" t="s">
        <v>113</v>
      </c>
      <c r="R44" s="53" t="s">
        <v>113</v>
      </c>
      <c r="S44" s="14"/>
      <c r="T44" s="9"/>
      <c r="U44" s="9"/>
    </row>
    <row r="45" spans="1:21" x14ac:dyDescent="0.5">
      <c r="A45" s="8"/>
      <c r="B45" s="3" t="s">
        <v>43</v>
      </c>
      <c r="C45" s="11" t="s">
        <v>8</v>
      </c>
      <c r="D45" s="6">
        <v>0</v>
      </c>
      <c r="E45" s="6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53" t="s">
        <v>113</v>
      </c>
      <c r="N45" s="53" t="s">
        <v>113</v>
      </c>
      <c r="O45" s="53" t="s">
        <v>113</v>
      </c>
      <c r="P45" s="53" t="s">
        <v>113</v>
      </c>
      <c r="Q45" s="53" t="s">
        <v>113</v>
      </c>
      <c r="R45" s="53" t="s">
        <v>113</v>
      </c>
      <c r="S45" s="14"/>
      <c r="T45" s="9"/>
      <c r="U45" s="9"/>
    </row>
    <row r="46" spans="1:21" x14ac:dyDescent="0.5">
      <c r="A46" s="8"/>
      <c r="B46" s="3"/>
      <c r="C46" s="11"/>
      <c r="D46" s="7"/>
      <c r="E46" s="7"/>
      <c r="F46" s="7"/>
      <c r="G46" s="7"/>
      <c r="J46" s="7"/>
      <c r="K46" s="7"/>
      <c r="L46" s="7"/>
      <c r="M46" s="53"/>
      <c r="N46" s="53"/>
      <c r="O46" s="53"/>
      <c r="P46" s="53"/>
      <c r="Q46" s="53"/>
      <c r="R46" s="53"/>
      <c r="S46" s="14"/>
      <c r="T46" s="9"/>
      <c r="U46" s="9"/>
    </row>
    <row r="47" spans="1:21" x14ac:dyDescent="0.5">
      <c r="A47" s="8" t="s">
        <v>44</v>
      </c>
      <c r="B47" s="3" t="s">
        <v>45</v>
      </c>
      <c r="C47" s="11"/>
      <c r="D47" s="53"/>
      <c r="E47" s="7">
        <f t="shared" ref="E47:L47" si="20">SUM(E48,E49,E53,E64,E68,E72,E73,E74,E75,E80,E89,E90,E91,E92,E93,E95,E94)</f>
        <v>106790.28210036807</v>
      </c>
      <c r="F47" s="7">
        <f t="shared" si="20"/>
        <v>385040.41676310019</v>
      </c>
      <c r="G47" s="53"/>
      <c r="H47" s="7">
        <f t="shared" si="20"/>
        <v>92471</v>
      </c>
      <c r="I47" s="7">
        <f t="shared" si="20"/>
        <v>333010</v>
      </c>
      <c r="J47" s="53" t="s">
        <v>113</v>
      </c>
      <c r="K47" s="7">
        <f t="shared" si="20"/>
        <v>97252</v>
      </c>
      <c r="L47" s="7">
        <f t="shared" si="20"/>
        <v>345337</v>
      </c>
      <c r="M47" s="53"/>
      <c r="N47" s="53">
        <f t="shared" ref="N47:N53" si="21">ROUND(E47/H47*100-100,2)</f>
        <v>15.49</v>
      </c>
      <c r="O47" s="53">
        <f t="shared" ref="O47:O53" si="22">ROUND(F47/I47*100-100,2)</f>
        <v>15.62</v>
      </c>
      <c r="P47" s="53"/>
      <c r="Q47" s="53">
        <f t="shared" ref="Q47:R53" si="23">ROUND(E47/K47*100-100,2)</f>
        <v>9.81</v>
      </c>
      <c r="R47" s="53">
        <f t="shared" si="23"/>
        <v>11.5</v>
      </c>
      <c r="S47" s="14"/>
      <c r="T47" s="9"/>
      <c r="U47" s="9"/>
    </row>
    <row r="48" spans="1:21" x14ac:dyDescent="0.5">
      <c r="A48" s="8"/>
      <c r="B48" s="3" t="s">
        <v>46</v>
      </c>
      <c r="C48" s="11" t="s">
        <v>25</v>
      </c>
      <c r="D48" s="6">
        <v>95</v>
      </c>
      <c r="E48" s="6">
        <v>705.28255282330019</v>
      </c>
      <c r="F48" s="7">
        <v>2543.262010700003</v>
      </c>
      <c r="G48" s="6">
        <v>152</v>
      </c>
      <c r="H48" s="7">
        <v>1239</v>
      </c>
      <c r="I48" s="7">
        <v>4463</v>
      </c>
      <c r="J48" s="7">
        <v>206.43100000000001</v>
      </c>
      <c r="K48" s="7">
        <v>1152</v>
      </c>
      <c r="L48" s="7">
        <v>4092</v>
      </c>
      <c r="M48" s="53">
        <f>ROUND(D48/G48*100-100,2)</f>
        <v>-37.5</v>
      </c>
      <c r="N48" s="53">
        <f t="shared" si="21"/>
        <v>-43.08</v>
      </c>
      <c r="O48" s="53">
        <f t="shared" si="22"/>
        <v>-43.01</v>
      </c>
      <c r="P48" s="53">
        <f>ROUND(D48/J48*100-100,2)</f>
        <v>-53.98</v>
      </c>
      <c r="Q48" s="53">
        <f t="shared" si="23"/>
        <v>-38.78</v>
      </c>
      <c r="R48" s="53">
        <f t="shared" si="23"/>
        <v>-37.85</v>
      </c>
      <c r="S48" s="14"/>
      <c r="T48" s="9"/>
      <c r="U48" s="9"/>
    </row>
    <row r="49" spans="1:21" x14ac:dyDescent="0.5">
      <c r="A49" s="8"/>
      <c r="B49" s="3" t="s">
        <v>47</v>
      </c>
      <c r="C49" s="11" t="s">
        <v>36</v>
      </c>
      <c r="D49" s="53"/>
      <c r="E49" s="7">
        <f t="shared" ref="E49:L49" si="24">SUM(E50:E52)</f>
        <v>9079.381993474497</v>
      </c>
      <c r="F49" s="7">
        <f t="shared" si="24"/>
        <v>32737.344537499994</v>
      </c>
      <c r="G49" s="53"/>
      <c r="H49" s="7">
        <f t="shared" si="24"/>
        <v>7666</v>
      </c>
      <c r="I49" s="7">
        <f t="shared" si="24"/>
        <v>27605</v>
      </c>
      <c r="J49" s="53"/>
      <c r="K49" s="7">
        <f t="shared" si="24"/>
        <v>10056</v>
      </c>
      <c r="L49" s="7">
        <f t="shared" si="24"/>
        <v>35709</v>
      </c>
      <c r="M49" s="53"/>
      <c r="N49" s="53">
        <f t="shared" si="21"/>
        <v>18.440000000000001</v>
      </c>
      <c r="O49" s="53">
        <f t="shared" si="22"/>
        <v>18.59</v>
      </c>
      <c r="P49" s="53"/>
      <c r="Q49" s="53">
        <f t="shared" si="23"/>
        <v>-9.7100000000000009</v>
      </c>
      <c r="R49" s="53">
        <f t="shared" si="23"/>
        <v>-8.32</v>
      </c>
      <c r="S49" s="14"/>
      <c r="T49" s="9"/>
      <c r="U49" s="9"/>
    </row>
    <row r="50" spans="1:21" x14ac:dyDescent="0.5">
      <c r="B50" s="3" t="s">
        <v>48</v>
      </c>
      <c r="C50" s="11" t="s">
        <v>29</v>
      </c>
      <c r="D50" s="6">
        <v>367</v>
      </c>
      <c r="E50" s="6">
        <v>4455.3846397091984</v>
      </c>
      <c r="F50" s="7">
        <v>16064.5748184</v>
      </c>
      <c r="G50" s="7">
        <v>245</v>
      </c>
      <c r="H50" s="7">
        <v>3707</v>
      </c>
      <c r="I50" s="7">
        <v>13349</v>
      </c>
      <c r="J50" s="7">
        <v>434.84199999999998</v>
      </c>
      <c r="K50" s="7">
        <v>6428</v>
      </c>
      <c r="L50" s="7">
        <v>22825</v>
      </c>
      <c r="M50" s="53">
        <f t="shared" ref="M50:M51" si="25">ROUND(D50/G50*100-100,2)</f>
        <v>49.8</v>
      </c>
      <c r="N50" s="53">
        <f t="shared" si="21"/>
        <v>20.190000000000001</v>
      </c>
      <c r="O50" s="53">
        <f t="shared" si="22"/>
        <v>20.34</v>
      </c>
      <c r="P50" s="53">
        <f>ROUND(D50/J50*100-100,2)</f>
        <v>-15.6</v>
      </c>
      <c r="Q50" s="53">
        <f t="shared" si="23"/>
        <v>-30.69</v>
      </c>
      <c r="R50" s="53">
        <f t="shared" si="23"/>
        <v>-29.62</v>
      </c>
      <c r="S50" s="14"/>
      <c r="T50" s="9"/>
      <c r="U50" s="9"/>
    </row>
    <row r="51" spans="1:21" x14ac:dyDescent="0.5">
      <c r="B51" s="3" t="s">
        <v>49</v>
      </c>
      <c r="C51" s="11" t="s">
        <v>29</v>
      </c>
      <c r="D51" s="6">
        <v>106</v>
      </c>
      <c r="E51" s="6">
        <v>2028.2416832661982</v>
      </c>
      <c r="F51" s="7">
        <v>7313.1015410999944</v>
      </c>
      <c r="G51" s="6">
        <v>68</v>
      </c>
      <c r="H51" s="6">
        <v>1322</v>
      </c>
      <c r="I51" s="7">
        <v>4760</v>
      </c>
      <c r="J51" s="7">
        <v>56.238</v>
      </c>
      <c r="K51" s="7">
        <v>1219</v>
      </c>
      <c r="L51" s="7">
        <v>4327</v>
      </c>
      <c r="M51" s="53">
        <f t="shared" si="25"/>
        <v>55.88</v>
      </c>
      <c r="N51" s="53">
        <f t="shared" si="21"/>
        <v>53.42</v>
      </c>
      <c r="O51" s="53">
        <f t="shared" si="22"/>
        <v>53.64</v>
      </c>
      <c r="P51" s="53">
        <f>ROUND(D51/J51*100-100,2)</f>
        <v>88.48</v>
      </c>
      <c r="Q51" s="53">
        <f t="shared" si="23"/>
        <v>66.39</v>
      </c>
      <c r="R51" s="53">
        <f t="shared" si="23"/>
        <v>69.010000000000005</v>
      </c>
      <c r="S51" s="14"/>
      <c r="T51" s="9"/>
      <c r="U51" s="9"/>
    </row>
    <row r="52" spans="1:21" x14ac:dyDescent="0.5">
      <c r="B52" s="3" t="s">
        <v>50</v>
      </c>
      <c r="C52" s="11" t="s">
        <v>36</v>
      </c>
      <c r="D52" s="53"/>
      <c r="E52" s="6">
        <v>2595.7556704990993</v>
      </c>
      <c r="F52" s="7">
        <v>9359.6681780000017</v>
      </c>
      <c r="G52" s="53"/>
      <c r="H52" s="6">
        <v>2637</v>
      </c>
      <c r="I52" s="7">
        <v>9496</v>
      </c>
      <c r="J52" s="53"/>
      <c r="K52" s="7">
        <v>2409</v>
      </c>
      <c r="L52" s="7">
        <v>8557</v>
      </c>
      <c r="M52" s="53"/>
      <c r="N52" s="53">
        <f t="shared" si="21"/>
        <v>-1.56</v>
      </c>
      <c r="O52" s="53">
        <f t="shared" si="22"/>
        <v>-1.44</v>
      </c>
      <c r="P52" s="53"/>
      <c r="Q52" s="53">
        <f t="shared" si="23"/>
        <v>7.75</v>
      </c>
      <c r="R52" s="53">
        <f t="shared" si="23"/>
        <v>9.3800000000000008</v>
      </c>
      <c r="S52" s="14"/>
      <c r="T52" s="9"/>
      <c r="U52" s="9"/>
    </row>
    <row r="53" spans="1:21" x14ac:dyDescent="0.5">
      <c r="A53" s="8"/>
      <c r="B53" s="3" t="s">
        <v>51</v>
      </c>
      <c r="C53" s="11" t="s">
        <v>8</v>
      </c>
      <c r="D53" s="6">
        <v>666.78978649999988</v>
      </c>
      <c r="E53" s="6">
        <v>3057.4636819061002</v>
      </c>
      <c r="F53" s="7">
        <v>11026.2295326</v>
      </c>
      <c r="G53" s="6">
        <v>675</v>
      </c>
      <c r="H53" s="6">
        <v>3116</v>
      </c>
      <c r="I53" s="7">
        <v>11224</v>
      </c>
      <c r="J53" s="7">
        <v>810.88199999999995</v>
      </c>
      <c r="K53" s="7">
        <v>3485</v>
      </c>
      <c r="L53" s="7">
        <v>12378</v>
      </c>
      <c r="M53" s="53">
        <f>ROUND(D53/G53*100-100,2)</f>
        <v>-1.22</v>
      </c>
      <c r="N53" s="53">
        <f t="shared" si="21"/>
        <v>-1.88</v>
      </c>
      <c r="O53" s="53">
        <f t="shared" si="22"/>
        <v>-1.76</v>
      </c>
      <c r="P53" s="53">
        <f>ROUND(D53/J53*100-100,2)</f>
        <v>-17.77</v>
      </c>
      <c r="Q53" s="53">
        <f t="shared" si="23"/>
        <v>-12.27</v>
      </c>
      <c r="R53" s="53">
        <f t="shared" si="23"/>
        <v>-10.92</v>
      </c>
      <c r="S53" s="14"/>
      <c r="T53" s="9"/>
      <c r="U53" s="9"/>
    </row>
    <row r="54" spans="1:21" x14ac:dyDescent="0.5">
      <c r="A54" s="58"/>
      <c r="B54" s="59"/>
      <c r="C54" s="60"/>
      <c r="D54" s="59"/>
      <c r="E54" s="59"/>
      <c r="F54" s="61"/>
      <c r="G54" s="59"/>
      <c r="H54" s="59"/>
      <c r="I54" s="61"/>
      <c r="J54" s="59"/>
      <c r="K54" s="59"/>
      <c r="L54" s="59"/>
      <c r="M54" s="59"/>
      <c r="N54" s="62"/>
      <c r="O54" s="62"/>
      <c r="P54" s="61"/>
      <c r="Q54" s="59"/>
      <c r="R54" s="61"/>
      <c r="S54" s="14"/>
    </row>
    <row r="55" spans="1:21" x14ac:dyDescent="0.5">
      <c r="P55" s="3" t="s">
        <v>52</v>
      </c>
    </row>
    <row r="56" spans="1:21" x14ac:dyDescent="0.5">
      <c r="A56" s="3"/>
    </row>
    <row r="57" spans="1:21" x14ac:dyDescent="0.5">
      <c r="A57" s="104" t="s">
        <v>117</v>
      </c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</row>
    <row r="58" spans="1:21" x14ac:dyDescent="0.5">
      <c r="E58" s="2"/>
      <c r="H58" s="2"/>
      <c r="K58" s="2"/>
      <c r="O58" s="25" t="s">
        <v>101</v>
      </c>
    </row>
    <row r="59" spans="1:21" x14ac:dyDescent="0.5">
      <c r="E59" s="2"/>
      <c r="H59" s="2"/>
      <c r="K59" s="2"/>
      <c r="O59" s="25" t="s">
        <v>105</v>
      </c>
    </row>
    <row r="60" spans="1:21" x14ac:dyDescent="0.5">
      <c r="A60" s="26"/>
      <c r="B60" s="106" t="s">
        <v>93</v>
      </c>
      <c r="C60" s="27" t="s">
        <v>90</v>
      </c>
      <c r="D60" s="28" t="s">
        <v>118</v>
      </c>
      <c r="E60" s="29"/>
      <c r="F60" s="30"/>
      <c r="G60" s="113" t="s">
        <v>124</v>
      </c>
      <c r="H60" s="114"/>
      <c r="I60" s="115"/>
      <c r="J60" s="28" t="s">
        <v>119</v>
      </c>
      <c r="K60" s="29"/>
      <c r="L60" s="30"/>
      <c r="M60" s="31"/>
      <c r="N60" s="32" t="s">
        <v>120</v>
      </c>
      <c r="O60" s="33"/>
      <c r="P60" s="34"/>
      <c r="Q60" s="34"/>
      <c r="R60" s="35" t="s">
        <v>0</v>
      </c>
      <c r="S60" s="14"/>
    </row>
    <row r="61" spans="1:21" x14ac:dyDescent="0.5">
      <c r="A61" s="36" t="s">
        <v>1</v>
      </c>
      <c r="B61" s="107"/>
      <c r="C61" s="11" t="s">
        <v>91</v>
      </c>
      <c r="D61" s="37" t="s">
        <v>92</v>
      </c>
      <c r="E61" s="109" t="s">
        <v>96</v>
      </c>
      <c r="F61" s="110"/>
      <c r="G61" s="37"/>
      <c r="H61" s="109" t="s">
        <v>96</v>
      </c>
      <c r="I61" s="110"/>
      <c r="J61" s="38"/>
      <c r="K61" s="109" t="s">
        <v>96</v>
      </c>
      <c r="L61" s="110"/>
      <c r="M61" s="102" t="s">
        <v>125</v>
      </c>
      <c r="N61" s="103"/>
      <c r="O61" s="105"/>
      <c r="P61" s="102" t="s">
        <v>121</v>
      </c>
      <c r="Q61" s="103"/>
      <c r="R61" s="103"/>
      <c r="S61" s="14"/>
    </row>
    <row r="62" spans="1:21" x14ac:dyDescent="0.5">
      <c r="A62" s="39" t="s">
        <v>2</v>
      </c>
      <c r="B62" s="107"/>
      <c r="C62" s="11" t="s">
        <v>94</v>
      </c>
      <c r="D62" s="40" t="s">
        <v>95</v>
      </c>
      <c r="E62" s="111"/>
      <c r="F62" s="112"/>
      <c r="G62" s="40" t="s">
        <v>95</v>
      </c>
      <c r="H62" s="111"/>
      <c r="I62" s="112"/>
      <c r="J62" s="41" t="s">
        <v>95</v>
      </c>
      <c r="K62" s="111"/>
      <c r="L62" s="112"/>
      <c r="M62" s="41" t="s">
        <v>95</v>
      </c>
      <c r="N62" s="102" t="s">
        <v>96</v>
      </c>
      <c r="O62" s="105"/>
      <c r="P62" s="41" t="s">
        <v>95</v>
      </c>
      <c r="Q62" s="102" t="s">
        <v>96</v>
      </c>
      <c r="R62" s="103"/>
      <c r="S62" s="14"/>
    </row>
    <row r="63" spans="1:21" x14ac:dyDescent="0.5">
      <c r="A63" s="42"/>
      <c r="B63" s="108"/>
      <c r="C63" s="43" t="s">
        <v>97</v>
      </c>
      <c r="D63" s="63"/>
      <c r="E63" s="44" t="s">
        <v>98</v>
      </c>
      <c r="F63" s="45" t="s">
        <v>99</v>
      </c>
      <c r="G63" s="63"/>
      <c r="H63" s="44" t="s">
        <v>98</v>
      </c>
      <c r="I63" s="45" t="s">
        <v>99</v>
      </c>
      <c r="J63" s="46"/>
      <c r="K63" s="44" t="s">
        <v>98</v>
      </c>
      <c r="L63" s="45" t="s">
        <v>100</v>
      </c>
      <c r="M63" s="47"/>
      <c r="N63" s="48" t="s">
        <v>102</v>
      </c>
      <c r="O63" s="49" t="s">
        <v>100</v>
      </c>
      <c r="P63" s="47"/>
      <c r="Q63" s="46" t="s">
        <v>102</v>
      </c>
      <c r="R63" s="50" t="s">
        <v>100</v>
      </c>
      <c r="S63" s="51"/>
      <c r="T63" s="51"/>
      <c r="U63" s="51"/>
    </row>
    <row r="64" spans="1:21" x14ac:dyDescent="0.5">
      <c r="A64" s="8"/>
      <c r="B64" s="3" t="s">
        <v>53</v>
      </c>
      <c r="C64" s="11" t="s">
        <v>6</v>
      </c>
      <c r="D64" s="53"/>
      <c r="E64" s="7">
        <f t="shared" ref="E64:L64" si="26">SUM(E65:E67)</f>
        <v>17400.306218430393</v>
      </c>
      <c r="F64" s="7">
        <f t="shared" si="26"/>
        <v>62743.7821243</v>
      </c>
      <c r="G64" s="53"/>
      <c r="H64" s="7">
        <f t="shared" si="26"/>
        <v>15680</v>
      </c>
      <c r="I64" s="7">
        <f t="shared" si="26"/>
        <v>56477</v>
      </c>
      <c r="J64" s="53"/>
      <c r="K64" s="7">
        <f t="shared" si="26"/>
        <v>13638</v>
      </c>
      <c r="L64" s="7">
        <f t="shared" si="26"/>
        <v>48428</v>
      </c>
      <c r="M64" s="53"/>
      <c r="N64" s="53">
        <f>ROUND(E64/H64*100-100,2)</f>
        <v>10.97</v>
      </c>
      <c r="O64" s="53">
        <f>ROUND(F64/I64*100-100,2)</f>
        <v>11.1</v>
      </c>
      <c r="P64" s="53"/>
      <c r="Q64" s="53">
        <f t="shared" ref="Q64:Q75" si="27">ROUND(E64/K64*100-100,2)</f>
        <v>27.59</v>
      </c>
      <c r="R64" s="53">
        <f t="shared" ref="R64:R75" si="28">ROUND(F64/L64*100-100,2)</f>
        <v>29.56</v>
      </c>
    </row>
    <row r="65" spans="1:21" x14ac:dyDescent="0.5">
      <c r="B65" s="3" t="s">
        <v>55</v>
      </c>
      <c r="C65" s="11" t="s">
        <v>56</v>
      </c>
      <c r="D65" s="12">
        <v>313</v>
      </c>
      <c r="E65" s="12">
        <v>7994.1060393730995</v>
      </c>
      <c r="F65" s="7">
        <v>28827.69205350001</v>
      </c>
      <c r="G65" s="12">
        <v>259</v>
      </c>
      <c r="H65" s="12">
        <v>7236</v>
      </c>
      <c r="I65" s="7">
        <v>26064</v>
      </c>
      <c r="J65" s="7">
        <v>162.66399999999999</v>
      </c>
      <c r="K65" s="7">
        <v>5778</v>
      </c>
      <c r="L65" s="7">
        <v>20519</v>
      </c>
      <c r="M65" s="53">
        <f>ROUND(D65/G65*100-100,2)</f>
        <v>20.85</v>
      </c>
      <c r="N65" s="53">
        <f t="shared" ref="N65:N75" si="29">ROUND(E65/H65*100-100,2)</f>
        <v>10.48</v>
      </c>
      <c r="O65" s="53">
        <f t="shared" ref="O65:O75" si="30">ROUND(F65/I65*100-100,2)</f>
        <v>10.6</v>
      </c>
      <c r="P65" s="53">
        <f>ROUND(D65/J65*100-100,2)</f>
        <v>92.42</v>
      </c>
      <c r="Q65" s="53">
        <f t="shared" si="27"/>
        <v>38.35</v>
      </c>
      <c r="R65" s="53">
        <f t="shared" si="28"/>
        <v>40.49</v>
      </c>
      <c r="S65" s="14"/>
      <c r="T65" s="9"/>
      <c r="U65" s="9"/>
    </row>
    <row r="66" spans="1:21" x14ac:dyDescent="0.5">
      <c r="B66" s="3" t="s">
        <v>57</v>
      </c>
      <c r="C66" s="11" t="s">
        <v>56</v>
      </c>
      <c r="D66" s="12">
        <v>998</v>
      </c>
      <c r="E66" s="12">
        <v>9056.0237671641953</v>
      </c>
      <c r="F66" s="7">
        <v>32653.25062459999</v>
      </c>
      <c r="G66" s="12">
        <v>828</v>
      </c>
      <c r="H66" s="12">
        <v>8046</v>
      </c>
      <c r="I66" s="7">
        <v>28978</v>
      </c>
      <c r="J66" s="7">
        <v>878.101</v>
      </c>
      <c r="K66" s="7">
        <v>7445</v>
      </c>
      <c r="L66" s="7">
        <v>26436</v>
      </c>
      <c r="M66" s="53">
        <f>ROUND(D66/G66*100-100,2)</f>
        <v>20.53</v>
      </c>
      <c r="N66" s="53">
        <f t="shared" si="29"/>
        <v>12.55</v>
      </c>
      <c r="O66" s="53">
        <f t="shared" si="30"/>
        <v>12.68</v>
      </c>
      <c r="P66" s="53">
        <f>ROUND(D66/J66*100-100,2)</f>
        <v>13.65</v>
      </c>
      <c r="Q66" s="53">
        <f t="shared" si="27"/>
        <v>21.64</v>
      </c>
      <c r="R66" s="53">
        <f t="shared" si="28"/>
        <v>23.52</v>
      </c>
      <c r="S66" s="14"/>
      <c r="T66" s="9"/>
      <c r="U66" s="9"/>
    </row>
    <row r="67" spans="1:21" x14ac:dyDescent="0.5">
      <c r="B67" s="3" t="s">
        <v>58</v>
      </c>
      <c r="C67" s="11" t="s">
        <v>6</v>
      </c>
      <c r="D67" s="53"/>
      <c r="E67" s="12">
        <v>350.17641189310012</v>
      </c>
      <c r="F67" s="7">
        <v>1262.8394462000001</v>
      </c>
      <c r="G67" s="53"/>
      <c r="H67" s="12">
        <v>398</v>
      </c>
      <c r="I67" s="7">
        <v>1435</v>
      </c>
      <c r="J67" s="53"/>
      <c r="K67" s="7">
        <v>415</v>
      </c>
      <c r="L67" s="7">
        <v>1473</v>
      </c>
      <c r="M67" s="53"/>
      <c r="N67" s="53">
        <f t="shared" si="29"/>
        <v>-12.02</v>
      </c>
      <c r="O67" s="53">
        <f t="shared" si="30"/>
        <v>-12</v>
      </c>
      <c r="P67" s="53"/>
      <c r="Q67" s="53">
        <f t="shared" si="27"/>
        <v>-15.62</v>
      </c>
      <c r="R67" s="53">
        <f t="shared" si="28"/>
        <v>-14.27</v>
      </c>
      <c r="T67" s="9"/>
      <c r="U67" s="9"/>
    </row>
    <row r="68" spans="1:21" x14ac:dyDescent="0.5">
      <c r="A68" s="8"/>
      <c r="B68" s="3" t="s">
        <v>59</v>
      </c>
      <c r="C68" s="11" t="s">
        <v>60</v>
      </c>
      <c r="D68" s="7">
        <f t="shared" ref="D68:L68" si="31">SUM(D69:D71)</f>
        <v>2112.9659999999999</v>
      </c>
      <c r="E68" s="7">
        <f t="shared" si="31"/>
        <v>5275.4714650600981</v>
      </c>
      <c r="F68" s="7">
        <f t="shared" si="31"/>
        <v>19017.267428000003</v>
      </c>
      <c r="G68" s="7">
        <f t="shared" si="31"/>
        <v>1407</v>
      </c>
      <c r="H68" s="7">
        <f t="shared" si="31"/>
        <v>4448</v>
      </c>
      <c r="I68" s="7">
        <f t="shared" si="31"/>
        <v>16018</v>
      </c>
      <c r="J68" s="7">
        <f t="shared" si="31"/>
        <v>1631.7539999999999</v>
      </c>
      <c r="K68" s="7">
        <f t="shared" si="31"/>
        <v>3371</v>
      </c>
      <c r="L68" s="7">
        <f t="shared" si="31"/>
        <v>11973</v>
      </c>
      <c r="M68" s="53">
        <f>ROUND(D68/G68*100-100,2)</f>
        <v>50.18</v>
      </c>
      <c r="N68" s="53">
        <f t="shared" si="29"/>
        <v>18.600000000000001</v>
      </c>
      <c r="O68" s="53">
        <f t="shared" si="30"/>
        <v>18.72</v>
      </c>
      <c r="P68" s="53">
        <f>ROUND(D68/J68*100-100,2)</f>
        <v>29.49</v>
      </c>
      <c r="Q68" s="53">
        <f t="shared" si="27"/>
        <v>56.5</v>
      </c>
      <c r="R68" s="53">
        <f t="shared" si="28"/>
        <v>58.83</v>
      </c>
      <c r="S68" s="14"/>
      <c r="T68" s="9"/>
      <c r="U68" s="9"/>
    </row>
    <row r="69" spans="1:21" x14ac:dyDescent="0.5">
      <c r="A69" s="8"/>
      <c r="B69" s="3" t="s">
        <v>61</v>
      </c>
      <c r="C69" s="11" t="s">
        <v>60</v>
      </c>
      <c r="D69" s="12">
        <v>1000</v>
      </c>
      <c r="E69" s="12">
        <v>4189.8960293174978</v>
      </c>
      <c r="F69" s="7">
        <v>15102.421033800001</v>
      </c>
      <c r="G69" s="12">
        <v>771</v>
      </c>
      <c r="H69" s="12">
        <v>3612</v>
      </c>
      <c r="I69" s="7">
        <v>13008</v>
      </c>
      <c r="J69" s="7">
        <v>569.13900000000001</v>
      </c>
      <c r="K69" s="7">
        <v>2443</v>
      </c>
      <c r="L69" s="7">
        <v>8677</v>
      </c>
      <c r="M69" s="53">
        <f>ROUND(D69/G69*100-100,2)</f>
        <v>29.7</v>
      </c>
      <c r="N69" s="53">
        <f t="shared" si="29"/>
        <v>16</v>
      </c>
      <c r="O69" s="53">
        <f t="shared" si="30"/>
        <v>16.100000000000001</v>
      </c>
      <c r="P69" s="53">
        <f>ROUND(D69/J69*100-100,2)</f>
        <v>75.7</v>
      </c>
      <c r="Q69" s="53">
        <f t="shared" si="27"/>
        <v>71.510000000000005</v>
      </c>
      <c r="R69" s="53">
        <f t="shared" si="28"/>
        <v>74.05</v>
      </c>
      <c r="S69" s="14"/>
      <c r="T69" s="9"/>
      <c r="U69" s="9"/>
    </row>
    <row r="70" spans="1:21" x14ac:dyDescent="0.5">
      <c r="A70" s="8"/>
      <c r="B70" s="3" t="s">
        <v>62</v>
      </c>
      <c r="C70" s="11" t="s">
        <v>60</v>
      </c>
      <c r="D70" s="12">
        <v>8</v>
      </c>
      <c r="E70" s="12">
        <v>35.571432655800002</v>
      </c>
      <c r="F70" s="7">
        <v>128.2835321</v>
      </c>
      <c r="G70" s="12">
        <v>13</v>
      </c>
      <c r="H70" s="12">
        <v>80</v>
      </c>
      <c r="I70" s="7">
        <v>288</v>
      </c>
      <c r="J70" s="7">
        <v>0.54700000000000004</v>
      </c>
      <c r="K70" s="7">
        <v>3</v>
      </c>
      <c r="L70" s="7">
        <v>11</v>
      </c>
      <c r="M70" s="53">
        <f>ROUND(D70/G70*100-100,2)</f>
        <v>-38.46</v>
      </c>
      <c r="N70" s="53">
        <f t="shared" ref="N70" si="32">ROUND(E70/H70*100-100,2)</f>
        <v>-55.54</v>
      </c>
      <c r="O70" s="53">
        <f t="shared" ref="O70" si="33">ROUND(F70/I70*100-100,2)</f>
        <v>-55.46</v>
      </c>
      <c r="P70" s="53">
        <f>ROUND(D70/J70*100-100,2)</f>
        <v>1362.52</v>
      </c>
      <c r="Q70" s="53">
        <f t="shared" ref="Q70" si="34">ROUND(E70/K70*100-100,2)</f>
        <v>1085.71</v>
      </c>
      <c r="R70" s="53">
        <f t="shared" ref="R70" si="35">ROUND(F70/L70*100-100,2)</f>
        <v>1066.21</v>
      </c>
      <c r="S70" s="14"/>
      <c r="T70" s="9"/>
      <c r="U70" s="9"/>
    </row>
    <row r="71" spans="1:21" x14ac:dyDescent="0.5">
      <c r="A71" s="8"/>
      <c r="B71" s="3" t="s">
        <v>63</v>
      </c>
      <c r="C71" s="11" t="s">
        <v>60</v>
      </c>
      <c r="D71" s="12">
        <v>1104.9659999999999</v>
      </c>
      <c r="E71" s="12">
        <v>1050.0040030867999</v>
      </c>
      <c r="F71" s="7">
        <v>3786.5628621000005</v>
      </c>
      <c r="G71" s="12">
        <v>623</v>
      </c>
      <c r="H71" s="12">
        <v>756</v>
      </c>
      <c r="I71" s="7">
        <v>2722</v>
      </c>
      <c r="J71" s="7">
        <v>1062.068</v>
      </c>
      <c r="K71" s="7">
        <v>925</v>
      </c>
      <c r="L71" s="7">
        <v>3285</v>
      </c>
      <c r="M71" s="53">
        <f>ROUND(D71/G71*100-100,2)</f>
        <v>77.36</v>
      </c>
      <c r="N71" s="53">
        <f t="shared" si="29"/>
        <v>38.89</v>
      </c>
      <c r="O71" s="53">
        <f t="shared" si="30"/>
        <v>39.11</v>
      </c>
      <c r="P71" s="53">
        <f>ROUND(D71/J71*100-100,2)</f>
        <v>4.04</v>
      </c>
      <c r="Q71" s="53">
        <f t="shared" si="27"/>
        <v>13.51</v>
      </c>
      <c r="R71" s="53">
        <f t="shared" si="28"/>
        <v>15.27</v>
      </c>
      <c r="S71" s="14"/>
      <c r="T71" s="9"/>
      <c r="U71" s="9"/>
    </row>
    <row r="72" spans="1:21" x14ac:dyDescent="0.5">
      <c r="A72" s="8"/>
      <c r="B72" s="3" t="s">
        <v>64</v>
      </c>
      <c r="C72" s="11" t="s">
        <v>6</v>
      </c>
      <c r="D72" s="53"/>
      <c r="E72" s="12">
        <v>11139.132649151617</v>
      </c>
      <c r="F72" s="7">
        <v>40170.81990600015</v>
      </c>
      <c r="G72" s="53"/>
      <c r="H72" s="12">
        <v>10972</v>
      </c>
      <c r="I72" s="7">
        <v>39519</v>
      </c>
      <c r="J72" s="53"/>
      <c r="K72" s="7">
        <v>10375</v>
      </c>
      <c r="L72" s="7">
        <v>36844</v>
      </c>
      <c r="M72" s="53"/>
      <c r="N72" s="53">
        <f t="shared" si="29"/>
        <v>1.52</v>
      </c>
      <c r="O72" s="53">
        <f t="shared" si="30"/>
        <v>1.65</v>
      </c>
      <c r="P72" s="53"/>
      <c r="Q72" s="53">
        <f t="shared" si="27"/>
        <v>7.37</v>
      </c>
      <c r="R72" s="53">
        <f t="shared" si="28"/>
        <v>9.0299999999999994</v>
      </c>
      <c r="T72" s="9"/>
      <c r="U72" s="9"/>
    </row>
    <row r="73" spans="1:21" ht="21.65" customHeight="1" x14ac:dyDescent="0.5">
      <c r="A73" s="8"/>
      <c r="B73" s="3" t="s">
        <v>65</v>
      </c>
      <c r="C73" s="11" t="s">
        <v>6</v>
      </c>
      <c r="D73" s="53"/>
      <c r="E73" s="12">
        <v>1468.6428330550002</v>
      </c>
      <c r="F73" s="7">
        <v>5295.7937364000027</v>
      </c>
      <c r="G73" s="53"/>
      <c r="H73" s="12">
        <v>1448</v>
      </c>
      <c r="I73" s="7">
        <v>5214</v>
      </c>
      <c r="J73" s="53"/>
      <c r="K73" s="7">
        <v>1292</v>
      </c>
      <c r="L73" s="7">
        <v>4587</v>
      </c>
      <c r="M73" s="53"/>
      <c r="N73" s="53">
        <f t="shared" si="29"/>
        <v>1.43</v>
      </c>
      <c r="O73" s="53">
        <f t="shared" si="30"/>
        <v>1.57</v>
      </c>
      <c r="P73" s="53"/>
      <c r="Q73" s="53">
        <f t="shared" si="27"/>
        <v>13.67</v>
      </c>
      <c r="R73" s="53">
        <f t="shared" si="28"/>
        <v>15.45</v>
      </c>
      <c r="T73" s="9"/>
      <c r="U73" s="9"/>
    </row>
    <row r="74" spans="1:21" x14ac:dyDescent="0.5">
      <c r="A74" s="8"/>
      <c r="B74" s="3" t="s">
        <v>66</v>
      </c>
      <c r="C74" s="11" t="s">
        <v>67</v>
      </c>
      <c r="D74" s="12">
        <v>210.49841000000001</v>
      </c>
      <c r="E74" s="12">
        <v>140.70906055250001</v>
      </c>
      <c r="F74" s="7">
        <v>507.48536679999995</v>
      </c>
      <c r="G74" s="12">
        <v>198</v>
      </c>
      <c r="H74" s="12">
        <v>139</v>
      </c>
      <c r="I74" s="7">
        <v>501</v>
      </c>
      <c r="J74" s="7">
        <v>152.73599999999999</v>
      </c>
      <c r="K74" s="7">
        <v>123</v>
      </c>
      <c r="L74" s="7">
        <v>435</v>
      </c>
      <c r="M74" s="53">
        <f>ROUND(D74/G74*100-100,2)</f>
        <v>6.31</v>
      </c>
      <c r="N74" s="53">
        <f t="shared" si="29"/>
        <v>1.23</v>
      </c>
      <c r="O74" s="53">
        <f t="shared" si="30"/>
        <v>1.29</v>
      </c>
      <c r="P74" s="53">
        <f>ROUND(D74/J74*100-100,2)</f>
        <v>37.82</v>
      </c>
      <c r="Q74" s="53">
        <f t="shared" si="27"/>
        <v>14.4</v>
      </c>
      <c r="R74" s="53">
        <f t="shared" si="28"/>
        <v>16.66</v>
      </c>
      <c r="S74" s="14"/>
      <c r="T74" s="9"/>
      <c r="U74" s="9"/>
    </row>
    <row r="75" spans="1:21" x14ac:dyDescent="0.5">
      <c r="A75" s="8"/>
      <c r="B75" s="3" t="s">
        <v>68</v>
      </c>
      <c r="C75" s="11" t="s">
        <v>6</v>
      </c>
      <c r="D75" s="53"/>
      <c r="E75" s="7">
        <f>SUM(E76:E79)</f>
        <v>33896.6218446821</v>
      </c>
      <c r="F75" s="7">
        <f>SUM(F76:F79)</f>
        <v>122223.83383550003</v>
      </c>
      <c r="G75" s="53"/>
      <c r="H75" s="7">
        <f>SUM(H76:H79)</f>
        <v>28664</v>
      </c>
      <c r="I75" s="7">
        <f>SUM(I76:I79)</f>
        <v>103218</v>
      </c>
      <c r="J75" s="53"/>
      <c r="K75" s="7">
        <f>SUM(K76:K79)</f>
        <v>34157</v>
      </c>
      <c r="L75" s="7">
        <f>SUM(L76:L79)</f>
        <v>121288</v>
      </c>
      <c r="M75" s="53"/>
      <c r="N75" s="53">
        <f t="shared" si="29"/>
        <v>18.260000000000002</v>
      </c>
      <c r="O75" s="53">
        <f t="shared" si="30"/>
        <v>18.41</v>
      </c>
      <c r="P75" s="53"/>
      <c r="Q75" s="53">
        <f t="shared" si="27"/>
        <v>-0.76</v>
      </c>
      <c r="R75" s="53">
        <f t="shared" si="28"/>
        <v>0.77</v>
      </c>
      <c r="T75" s="9"/>
      <c r="U75" s="9"/>
    </row>
    <row r="76" spans="1:21" x14ac:dyDescent="0.5">
      <c r="A76" s="3"/>
      <c r="B76" s="3" t="s">
        <v>69</v>
      </c>
      <c r="C76" s="11" t="s">
        <v>67</v>
      </c>
      <c r="D76" s="12">
        <v>0</v>
      </c>
      <c r="E76" s="12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53" t="s">
        <v>113</v>
      </c>
      <c r="N76" s="53" t="s">
        <v>113</v>
      </c>
      <c r="O76" s="53" t="s">
        <v>113</v>
      </c>
      <c r="P76" s="53" t="s">
        <v>113</v>
      </c>
      <c r="Q76" s="53" t="s">
        <v>113</v>
      </c>
      <c r="R76" s="53" t="s">
        <v>113</v>
      </c>
      <c r="S76" s="14"/>
      <c r="T76" s="9"/>
      <c r="U76" s="9"/>
    </row>
    <row r="77" spans="1:21" x14ac:dyDescent="0.5">
      <c r="A77" s="3"/>
      <c r="B77" s="3" t="s">
        <v>70</v>
      </c>
      <c r="C77" s="11" t="s">
        <v>67</v>
      </c>
      <c r="D77" s="12">
        <v>20439.040216399997</v>
      </c>
      <c r="E77" s="12">
        <v>9221.1818801322006</v>
      </c>
      <c r="F77" s="7">
        <v>33247.758940300002</v>
      </c>
      <c r="G77" s="12">
        <v>17153</v>
      </c>
      <c r="H77" s="12">
        <v>7667</v>
      </c>
      <c r="I77" s="7">
        <v>27607</v>
      </c>
      <c r="J77" s="7">
        <v>27214.911</v>
      </c>
      <c r="K77" s="7">
        <v>7540</v>
      </c>
      <c r="L77" s="7">
        <v>26767</v>
      </c>
      <c r="M77" s="53">
        <f t="shared" ref="M77:O78" si="36">ROUND(D77/G77*100-100,2)</f>
        <v>19.16</v>
      </c>
      <c r="N77" s="53">
        <f t="shared" si="36"/>
        <v>20.27</v>
      </c>
      <c r="O77" s="53">
        <f t="shared" si="36"/>
        <v>20.43</v>
      </c>
      <c r="P77" s="53">
        <f>ROUND(D77/J77*100-100,2)</f>
        <v>-24.9</v>
      </c>
      <c r="Q77" s="53">
        <f t="shared" ref="P77:R78" si="37">ROUND(E77/K77*100-100,2)</f>
        <v>22.3</v>
      </c>
      <c r="R77" s="53">
        <f t="shared" si="37"/>
        <v>24.21</v>
      </c>
      <c r="S77" s="14"/>
      <c r="T77" s="9"/>
      <c r="U77" s="9"/>
    </row>
    <row r="78" spans="1:21" x14ac:dyDescent="0.5">
      <c r="A78" s="3"/>
      <c r="B78" s="3" t="s">
        <v>71</v>
      </c>
      <c r="C78" s="11" t="s">
        <v>67</v>
      </c>
      <c r="D78" s="12">
        <v>5639.1494469999971</v>
      </c>
      <c r="E78" s="12">
        <v>7194.7144096464999</v>
      </c>
      <c r="F78" s="7">
        <v>25944.343397300014</v>
      </c>
      <c r="G78" s="12">
        <v>4048</v>
      </c>
      <c r="H78" s="12">
        <v>5309</v>
      </c>
      <c r="I78" s="7">
        <v>19120</v>
      </c>
      <c r="J78" s="7">
        <v>8962.1229999999996</v>
      </c>
      <c r="K78" s="7">
        <v>9421</v>
      </c>
      <c r="L78" s="7">
        <v>33461</v>
      </c>
      <c r="M78" s="53">
        <f t="shared" si="36"/>
        <v>39.31</v>
      </c>
      <c r="N78" s="53">
        <f t="shared" si="36"/>
        <v>35.520000000000003</v>
      </c>
      <c r="O78" s="53">
        <f t="shared" si="36"/>
        <v>35.69</v>
      </c>
      <c r="P78" s="53">
        <f t="shared" si="37"/>
        <v>-37.08</v>
      </c>
      <c r="Q78" s="53">
        <f t="shared" si="37"/>
        <v>-23.63</v>
      </c>
      <c r="R78" s="53">
        <f t="shared" si="37"/>
        <v>-22.46</v>
      </c>
      <c r="S78" s="14"/>
      <c r="T78" s="9"/>
      <c r="U78" s="9"/>
    </row>
    <row r="79" spans="1:21" x14ac:dyDescent="0.5">
      <c r="A79" s="3"/>
      <c r="B79" s="3" t="s">
        <v>72</v>
      </c>
      <c r="C79" s="11" t="s">
        <v>6</v>
      </c>
      <c r="D79" s="53"/>
      <c r="E79" s="12">
        <v>17480.725554903398</v>
      </c>
      <c r="F79" s="7">
        <v>63031.731497900008</v>
      </c>
      <c r="G79" s="53"/>
      <c r="H79" s="12">
        <v>15688</v>
      </c>
      <c r="I79" s="7">
        <v>56491</v>
      </c>
      <c r="J79" s="53"/>
      <c r="K79" s="7">
        <v>17196</v>
      </c>
      <c r="L79" s="7">
        <v>61060</v>
      </c>
      <c r="M79" s="53"/>
      <c r="N79" s="53">
        <f t="shared" ref="N79:O83" si="38">ROUND(E79/H79*100-100,2)</f>
        <v>11.43</v>
      </c>
      <c r="O79" s="53">
        <f t="shared" si="38"/>
        <v>11.58</v>
      </c>
      <c r="P79" s="53"/>
      <c r="Q79" s="53">
        <f t="shared" ref="P79:R83" si="39">ROUND(E79/K79*100-100,2)</f>
        <v>1.66</v>
      </c>
      <c r="R79" s="53">
        <f t="shared" si="39"/>
        <v>3.23</v>
      </c>
      <c r="T79" s="9"/>
      <c r="U79" s="9"/>
    </row>
    <row r="80" spans="1:21" x14ac:dyDescent="0.5">
      <c r="A80" s="8"/>
      <c r="B80" s="3" t="s">
        <v>73</v>
      </c>
      <c r="C80" s="11" t="s">
        <v>6</v>
      </c>
      <c r="D80" s="53"/>
      <c r="E80" s="7">
        <f t="shared" ref="E80:L80" si="40">SUM(E81:E88)</f>
        <v>12305.466238794299</v>
      </c>
      <c r="F80" s="7">
        <f t="shared" si="40"/>
        <v>44356.208730499988</v>
      </c>
      <c r="G80" s="53"/>
      <c r="H80" s="7">
        <f t="shared" si="40"/>
        <v>9129</v>
      </c>
      <c r="I80" s="7">
        <f t="shared" si="40"/>
        <v>32875</v>
      </c>
      <c r="J80" s="53"/>
      <c r="K80" s="7">
        <f t="shared" si="40"/>
        <v>11243</v>
      </c>
      <c r="L80" s="7">
        <f t="shared" si="40"/>
        <v>39926</v>
      </c>
      <c r="M80" s="53"/>
      <c r="N80" s="53">
        <f t="shared" si="38"/>
        <v>34.799999999999997</v>
      </c>
      <c r="O80" s="53">
        <f t="shared" si="38"/>
        <v>34.92</v>
      </c>
      <c r="P80" s="53"/>
      <c r="Q80" s="53">
        <f t="shared" si="39"/>
        <v>9.4499999999999993</v>
      </c>
      <c r="R80" s="53">
        <f t="shared" si="39"/>
        <v>11.1</v>
      </c>
      <c r="T80" s="9"/>
      <c r="U80" s="9"/>
    </row>
    <row r="81" spans="1:21" x14ac:dyDescent="0.5">
      <c r="A81" s="3"/>
      <c r="B81" s="3" t="s">
        <v>74</v>
      </c>
      <c r="C81" s="11" t="s">
        <v>75</v>
      </c>
      <c r="D81" s="12">
        <v>82</v>
      </c>
      <c r="E81" s="12">
        <v>431.76838238229993</v>
      </c>
      <c r="F81" s="7">
        <v>1556.7855433</v>
      </c>
      <c r="G81" s="12">
        <v>104</v>
      </c>
      <c r="H81" s="12">
        <v>546</v>
      </c>
      <c r="I81" s="7">
        <v>1967</v>
      </c>
      <c r="J81" s="7">
        <v>110.849</v>
      </c>
      <c r="K81" s="7">
        <v>600</v>
      </c>
      <c r="L81" s="7">
        <v>2132</v>
      </c>
      <c r="M81" s="53">
        <f>ROUND(D81/G81*100-100,2)</f>
        <v>-21.15</v>
      </c>
      <c r="N81" s="53">
        <f t="shared" si="38"/>
        <v>-20.92</v>
      </c>
      <c r="O81" s="53">
        <f t="shared" si="38"/>
        <v>-20.85</v>
      </c>
      <c r="P81" s="53">
        <f t="shared" si="39"/>
        <v>-26.03</v>
      </c>
      <c r="Q81" s="53">
        <f t="shared" si="39"/>
        <v>-28.04</v>
      </c>
      <c r="R81" s="53">
        <f t="shared" si="39"/>
        <v>-26.98</v>
      </c>
      <c r="S81" s="14"/>
      <c r="T81" s="9"/>
      <c r="U81" s="9"/>
    </row>
    <row r="82" spans="1:21" x14ac:dyDescent="0.5">
      <c r="A82" s="3"/>
      <c r="B82" s="3" t="s">
        <v>76</v>
      </c>
      <c r="C82" s="11" t="s">
        <v>6</v>
      </c>
      <c r="D82" s="53"/>
      <c r="E82" s="12">
        <v>722.29254156590014</v>
      </c>
      <c r="F82" s="7">
        <v>2604.9799911999999</v>
      </c>
      <c r="G82" s="53"/>
      <c r="H82" s="12">
        <v>283</v>
      </c>
      <c r="I82" s="7">
        <v>1018</v>
      </c>
      <c r="J82" s="53"/>
      <c r="K82" s="7">
        <v>884</v>
      </c>
      <c r="L82" s="7">
        <v>3142</v>
      </c>
      <c r="M82" s="53"/>
      <c r="N82" s="53">
        <f t="shared" si="38"/>
        <v>155.22999999999999</v>
      </c>
      <c r="O82" s="53">
        <f t="shared" si="38"/>
        <v>155.88999999999999</v>
      </c>
      <c r="P82" s="53"/>
      <c r="Q82" s="53">
        <f t="shared" si="39"/>
        <v>-18.29</v>
      </c>
      <c r="R82" s="53">
        <f t="shared" si="39"/>
        <v>-17.09</v>
      </c>
      <c r="T82" s="9"/>
      <c r="U82" s="9"/>
    </row>
    <row r="83" spans="1:21" x14ac:dyDescent="0.5">
      <c r="B83" s="3" t="s">
        <v>77</v>
      </c>
      <c r="C83" s="11" t="s">
        <v>6</v>
      </c>
      <c r="D83" s="53"/>
      <c r="E83" s="7">
        <v>2747.4447516165997</v>
      </c>
      <c r="F83" s="7">
        <v>9905.4343573999995</v>
      </c>
      <c r="G83" s="53"/>
      <c r="H83" s="7">
        <v>1904</v>
      </c>
      <c r="I83" s="7">
        <v>6855</v>
      </c>
      <c r="J83" s="53"/>
      <c r="K83" s="7">
        <v>1928</v>
      </c>
      <c r="L83" s="7">
        <v>6843</v>
      </c>
      <c r="M83" s="53"/>
      <c r="N83" s="53">
        <f t="shared" si="38"/>
        <v>44.3</v>
      </c>
      <c r="O83" s="53">
        <f t="shared" si="38"/>
        <v>44.5</v>
      </c>
      <c r="P83" s="53"/>
      <c r="Q83" s="53">
        <f t="shared" si="39"/>
        <v>42.5</v>
      </c>
      <c r="R83" s="53">
        <f t="shared" si="39"/>
        <v>44.75</v>
      </c>
      <c r="T83" s="9"/>
      <c r="U83" s="9"/>
    </row>
    <row r="84" spans="1:21" x14ac:dyDescent="0.5">
      <c r="B84" s="3" t="s">
        <v>78</v>
      </c>
      <c r="C84" s="54"/>
      <c r="D84" s="53"/>
      <c r="F84" s="7"/>
      <c r="G84" s="53"/>
      <c r="J84" s="53"/>
      <c r="M84" s="53"/>
      <c r="N84" s="53"/>
      <c r="O84" s="53"/>
      <c r="P84" s="53"/>
      <c r="Q84" s="53"/>
      <c r="R84" s="53"/>
      <c r="T84" s="9"/>
      <c r="U84" s="9"/>
    </row>
    <row r="85" spans="1:21" x14ac:dyDescent="0.5">
      <c r="B85" s="3" t="s">
        <v>79</v>
      </c>
      <c r="C85" s="11" t="s">
        <v>6</v>
      </c>
      <c r="D85" s="53"/>
      <c r="E85" s="7">
        <v>786.07603051349997</v>
      </c>
      <c r="F85" s="7">
        <v>2824.2137748999994</v>
      </c>
      <c r="G85" s="53"/>
      <c r="H85" s="7">
        <v>1098</v>
      </c>
      <c r="I85" s="7">
        <v>3954</v>
      </c>
      <c r="J85" s="53"/>
      <c r="K85" s="7">
        <v>1247</v>
      </c>
      <c r="L85" s="7">
        <v>4428</v>
      </c>
      <c r="M85" s="53"/>
      <c r="N85" s="53">
        <f t="shared" ref="N85:N95" si="41">ROUND(E85/H85*100-100,2)</f>
        <v>-28.41</v>
      </c>
      <c r="O85" s="53">
        <f t="shared" ref="O85:O95" si="42">ROUND(F85/I85*100-100,2)</f>
        <v>-28.57</v>
      </c>
      <c r="P85" s="53"/>
      <c r="Q85" s="53">
        <f t="shared" ref="Q85:Q95" si="43">ROUND(E85/K85*100-100,2)</f>
        <v>-36.96</v>
      </c>
      <c r="R85" s="53">
        <f t="shared" ref="R85:R95" si="44">ROUND(F85/L85*100-100,2)</f>
        <v>-36.22</v>
      </c>
      <c r="T85" s="9"/>
      <c r="U85" s="9"/>
    </row>
    <row r="86" spans="1:21" x14ac:dyDescent="0.5">
      <c r="B86" s="3" t="s">
        <v>80</v>
      </c>
      <c r="C86" s="11" t="s">
        <v>6</v>
      </c>
      <c r="D86" s="53"/>
      <c r="E86" s="12">
        <v>673.12646862549991</v>
      </c>
      <c r="F86" s="7">
        <v>2426.9593291000006</v>
      </c>
      <c r="G86" s="53"/>
      <c r="H86" s="12">
        <v>451</v>
      </c>
      <c r="I86" s="7">
        <v>1624</v>
      </c>
      <c r="J86" s="53"/>
      <c r="K86" s="7">
        <v>626</v>
      </c>
      <c r="L86" s="7">
        <v>2223</v>
      </c>
      <c r="M86" s="53"/>
      <c r="N86" s="53">
        <f t="shared" si="41"/>
        <v>49.25</v>
      </c>
      <c r="O86" s="53">
        <f t="shared" si="42"/>
        <v>49.44</v>
      </c>
      <c r="P86" s="53"/>
      <c r="Q86" s="53">
        <f t="shared" si="43"/>
        <v>7.53</v>
      </c>
      <c r="R86" s="53">
        <f t="shared" si="44"/>
        <v>9.17</v>
      </c>
      <c r="T86" s="9"/>
      <c r="U86" s="9"/>
    </row>
    <row r="87" spans="1:21" x14ac:dyDescent="0.5">
      <c r="B87" s="3" t="s">
        <v>111</v>
      </c>
      <c r="C87" s="11" t="s">
        <v>75</v>
      </c>
      <c r="D87" s="12">
        <v>2123.2640000000001</v>
      </c>
      <c r="E87" s="12">
        <v>4127.2656991340991</v>
      </c>
      <c r="F87" s="7">
        <v>14880.831001099988</v>
      </c>
      <c r="G87" s="7">
        <v>1232</v>
      </c>
      <c r="H87" s="12">
        <v>2448</v>
      </c>
      <c r="I87" s="7">
        <v>8816</v>
      </c>
      <c r="J87" s="7">
        <v>2100.2420000000002</v>
      </c>
      <c r="K87" s="7">
        <v>3162</v>
      </c>
      <c r="L87" s="7">
        <v>11229</v>
      </c>
      <c r="M87" s="53">
        <f>ROUND(D87/G87*100-100,2)</f>
        <v>72.34</v>
      </c>
      <c r="N87" s="53">
        <f t="shared" si="41"/>
        <v>68.599999999999994</v>
      </c>
      <c r="O87" s="53">
        <f t="shared" si="42"/>
        <v>68.790000000000006</v>
      </c>
      <c r="P87" s="53">
        <f t="shared" ref="P87" si="45">ROUND(D87/J87*100-100,2)</f>
        <v>1.1000000000000001</v>
      </c>
      <c r="Q87" s="53">
        <f t="shared" si="43"/>
        <v>30.53</v>
      </c>
      <c r="R87" s="53">
        <f t="shared" si="44"/>
        <v>32.520000000000003</v>
      </c>
      <c r="S87" s="14"/>
      <c r="T87" s="9"/>
      <c r="U87" s="9"/>
    </row>
    <row r="88" spans="1:21" x14ac:dyDescent="0.5">
      <c r="B88" s="3" t="s">
        <v>112</v>
      </c>
      <c r="C88" s="11" t="s">
        <v>6</v>
      </c>
      <c r="D88" s="53"/>
      <c r="E88" s="12">
        <v>2817.4923649564003</v>
      </c>
      <c r="F88" s="7">
        <v>10157.0047335</v>
      </c>
      <c r="G88" s="53"/>
      <c r="H88" s="12">
        <v>2399</v>
      </c>
      <c r="I88" s="7">
        <v>8641</v>
      </c>
      <c r="J88" s="53"/>
      <c r="K88" s="7">
        <v>2796</v>
      </c>
      <c r="L88" s="7">
        <v>9929</v>
      </c>
      <c r="M88" s="53"/>
      <c r="N88" s="53">
        <f t="shared" si="41"/>
        <v>17.440000000000001</v>
      </c>
      <c r="O88" s="53">
        <f t="shared" si="42"/>
        <v>17.54</v>
      </c>
      <c r="P88" s="53"/>
      <c r="Q88" s="53">
        <f t="shared" si="43"/>
        <v>0.77</v>
      </c>
      <c r="R88" s="53">
        <f t="shared" si="44"/>
        <v>2.2999999999999998</v>
      </c>
      <c r="T88" s="9"/>
      <c r="U88" s="9"/>
    </row>
    <row r="89" spans="1:21" x14ac:dyDescent="0.5">
      <c r="A89" s="8"/>
      <c r="B89" s="3" t="s">
        <v>81</v>
      </c>
      <c r="C89" s="11" t="s">
        <v>108</v>
      </c>
      <c r="D89" s="12">
        <v>110.67890570000002</v>
      </c>
      <c r="E89" s="12">
        <v>206.82385634400003</v>
      </c>
      <c r="F89" s="7">
        <v>745.70677590000003</v>
      </c>
      <c r="G89" s="7">
        <v>211</v>
      </c>
      <c r="H89" s="12">
        <v>233</v>
      </c>
      <c r="I89" s="7">
        <v>839</v>
      </c>
      <c r="J89" s="7">
        <v>31.876000000000001</v>
      </c>
      <c r="K89" s="7">
        <v>54</v>
      </c>
      <c r="L89" s="7">
        <v>193</v>
      </c>
      <c r="M89" s="53">
        <f>ROUND(D89/G89*100-100,2)</f>
        <v>-47.55</v>
      </c>
      <c r="N89" s="53">
        <f t="shared" si="41"/>
        <v>-11.23</v>
      </c>
      <c r="O89" s="53">
        <f t="shared" si="42"/>
        <v>-11.12</v>
      </c>
      <c r="P89" s="53">
        <f t="shared" ref="P89" si="46">ROUND(D89/J89*100-100,2)</f>
        <v>247.22</v>
      </c>
      <c r="Q89" s="53">
        <f t="shared" si="43"/>
        <v>283.01</v>
      </c>
      <c r="R89" s="53">
        <f t="shared" si="44"/>
        <v>286.38</v>
      </c>
      <c r="S89" s="14"/>
      <c r="T89" s="9"/>
      <c r="U89" s="9"/>
    </row>
    <row r="90" spans="1:21" x14ac:dyDescent="0.5">
      <c r="A90" s="8"/>
      <c r="B90" s="3" t="s">
        <v>82</v>
      </c>
      <c r="C90" s="11" t="s">
        <v>6</v>
      </c>
      <c r="D90" s="53"/>
      <c r="E90" s="12">
        <v>394.13755087050004</v>
      </c>
      <c r="F90" s="7">
        <v>1421.6951174000001</v>
      </c>
      <c r="G90" s="53"/>
      <c r="H90" s="12">
        <v>536</v>
      </c>
      <c r="I90" s="7">
        <v>1929</v>
      </c>
      <c r="J90" s="53"/>
      <c r="K90" s="7">
        <v>2</v>
      </c>
      <c r="L90" s="7">
        <v>7</v>
      </c>
      <c r="M90" s="53"/>
      <c r="N90" s="53">
        <f t="shared" si="41"/>
        <v>-26.47</v>
      </c>
      <c r="O90" s="53">
        <f t="shared" si="42"/>
        <v>-26.3</v>
      </c>
      <c r="P90" s="53" t="s">
        <v>54</v>
      </c>
      <c r="Q90" s="53">
        <f t="shared" si="43"/>
        <v>19606.88</v>
      </c>
      <c r="R90" s="53">
        <f t="shared" si="44"/>
        <v>20209.93</v>
      </c>
      <c r="T90" s="9"/>
      <c r="U90" s="9"/>
    </row>
    <row r="91" spans="1:21" x14ac:dyDescent="0.5">
      <c r="A91" s="8"/>
      <c r="B91" s="94" t="s">
        <v>83</v>
      </c>
      <c r="C91" s="95" t="s">
        <v>75</v>
      </c>
      <c r="D91" s="96">
        <v>89</v>
      </c>
      <c r="E91" s="97">
        <v>2929</v>
      </c>
      <c r="F91" s="98">
        <v>10559.087647200004</v>
      </c>
      <c r="G91" s="7">
        <v>85</v>
      </c>
      <c r="H91" s="12">
        <v>145</v>
      </c>
      <c r="I91" s="7">
        <v>524</v>
      </c>
      <c r="J91" s="7">
        <v>71.546000000000006</v>
      </c>
      <c r="K91" s="7">
        <v>171</v>
      </c>
      <c r="L91" s="7">
        <v>608</v>
      </c>
      <c r="M91" s="53">
        <f t="shared" ref="M91:M92" si="47">ROUND(D91/G91*100-100,2)</f>
        <v>4.71</v>
      </c>
      <c r="N91" s="53">
        <f t="shared" si="41"/>
        <v>1920</v>
      </c>
      <c r="O91" s="53">
        <f t="shared" si="42"/>
        <v>1915.09</v>
      </c>
      <c r="P91" s="53">
        <f t="shared" ref="P91:P92" si="48">ROUND(D91/J91*100-100,2)</f>
        <v>24.4</v>
      </c>
      <c r="Q91" s="53">
        <f t="shared" si="43"/>
        <v>1612.87</v>
      </c>
      <c r="R91" s="53">
        <f t="shared" si="44"/>
        <v>1636.69</v>
      </c>
      <c r="S91" s="14"/>
      <c r="T91" s="9"/>
      <c r="U91" s="9"/>
    </row>
    <row r="92" spans="1:21" x14ac:dyDescent="0.5">
      <c r="A92" s="8"/>
      <c r="B92" s="3" t="s">
        <v>84</v>
      </c>
      <c r="C92" s="11" t="s">
        <v>67</v>
      </c>
      <c r="D92" s="64">
        <v>386.28474960000005</v>
      </c>
      <c r="E92" s="12">
        <v>8.9756395142999992</v>
      </c>
      <c r="F92" s="7">
        <v>32.347900199999998</v>
      </c>
      <c r="G92" s="7">
        <v>216</v>
      </c>
      <c r="H92" s="12">
        <v>8</v>
      </c>
      <c r="I92" s="7">
        <v>29</v>
      </c>
      <c r="J92" s="7">
        <v>1722.7349999999999</v>
      </c>
      <c r="K92" s="7">
        <v>49</v>
      </c>
      <c r="L92" s="7">
        <v>174</v>
      </c>
      <c r="M92" s="53">
        <f t="shared" si="47"/>
        <v>78.84</v>
      </c>
      <c r="N92" s="53">
        <f t="shared" si="41"/>
        <v>12.2</v>
      </c>
      <c r="O92" s="53">
        <f t="shared" si="42"/>
        <v>11.54</v>
      </c>
      <c r="P92" s="53">
        <f t="shared" si="48"/>
        <v>-77.58</v>
      </c>
      <c r="Q92" s="53">
        <f t="shared" si="43"/>
        <v>-81.680000000000007</v>
      </c>
      <c r="R92" s="53">
        <f t="shared" si="44"/>
        <v>-81.41</v>
      </c>
      <c r="S92" s="14"/>
      <c r="T92" s="9"/>
      <c r="U92" s="9"/>
    </row>
    <row r="93" spans="1:21" x14ac:dyDescent="0.5">
      <c r="A93" s="8"/>
      <c r="B93" s="3" t="s">
        <v>85</v>
      </c>
      <c r="C93" s="11" t="s">
        <v>6</v>
      </c>
      <c r="D93" s="53"/>
      <c r="E93" s="7">
        <v>0</v>
      </c>
      <c r="F93" s="7">
        <v>0</v>
      </c>
      <c r="G93" s="7"/>
      <c r="H93" s="7">
        <v>3</v>
      </c>
      <c r="I93" s="7">
        <v>10</v>
      </c>
      <c r="J93" s="7"/>
      <c r="K93" s="7">
        <v>0</v>
      </c>
      <c r="L93" s="7">
        <v>0</v>
      </c>
      <c r="M93" s="53" t="s">
        <v>113</v>
      </c>
      <c r="N93" s="53" t="s">
        <v>113</v>
      </c>
      <c r="O93" s="53" t="s">
        <v>113</v>
      </c>
      <c r="P93" s="53" t="s">
        <v>113</v>
      </c>
      <c r="Q93" s="53" t="s">
        <v>113</v>
      </c>
      <c r="R93" s="53" t="s">
        <v>113</v>
      </c>
      <c r="T93" s="9"/>
      <c r="U93" s="9"/>
    </row>
    <row r="94" spans="1:21" x14ac:dyDescent="0.5">
      <c r="A94" s="8"/>
      <c r="B94" s="3" t="s">
        <v>86</v>
      </c>
      <c r="C94" s="11" t="s">
        <v>67</v>
      </c>
      <c r="D94" s="12">
        <v>732131.58</v>
      </c>
      <c r="E94" s="12">
        <v>7921.0606448449998</v>
      </c>
      <c r="F94" s="7">
        <v>28551.960069799999</v>
      </c>
      <c r="G94" s="7">
        <v>744014</v>
      </c>
      <c r="H94" s="7">
        <v>8369</v>
      </c>
      <c r="I94" s="7">
        <v>30130</v>
      </c>
      <c r="J94" s="7">
        <v>667432</v>
      </c>
      <c r="K94" s="7">
        <v>7401</v>
      </c>
      <c r="L94" s="7">
        <v>26270</v>
      </c>
      <c r="M94" s="53">
        <f t="shared" ref="M94:M95" si="49">ROUND(D94/G94*100-100,2)</f>
        <v>-1.6</v>
      </c>
      <c r="N94" s="53">
        <f t="shared" si="41"/>
        <v>-5.35</v>
      </c>
      <c r="O94" s="53">
        <f t="shared" si="42"/>
        <v>-5.24</v>
      </c>
      <c r="P94" s="53">
        <f t="shared" ref="P94:P95" si="50">ROUND(D94/J94*100-100,2)</f>
        <v>9.69</v>
      </c>
      <c r="Q94" s="53">
        <f t="shared" si="43"/>
        <v>7.03</v>
      </c>
      <c r="R94" s="53">
        <f t="shared" si="44"/>
        <v>8.69</v>
      </c>
      <c r="S94" s="14"/>
      <c r="T94" s="9"/>
      <c r="U94" s="9"/>
    </row>
    <row r="95" spans="1:21" x14ac:dyDescent="0.5">
      <c r="A95" s="8"/>
      <c r="B95" s="3" t="s">
        <v>87</v>
      </c>
      <c r="C95" s="11" t="s">
        <v>67</v>
      </c>
      <c r="D95" s="12">
        <v>1766.6904999999999</v>
      </c>
      <c r="E95" s="12">
        <v>861.80587086440005</v>
      </c>
      <c r="F95" s="7">
        <v>3107.5920442999991</v>
      </c>
      <c r="G95" s="7">
        <v>1458</v>
      </c>
      <c r="H95" s="12">
        <v>676</v>
      </c>
      <c r="I95" s="7">
        <v>2435</v>
      </c>
      <c r="J95" s="7">
        <v>1250.712</v>
      </c>
      <c r="K95" s="7">
        <v>683</v>
      </c>
      <c r="L95" s="7">
        <v>2425</v>
      </c>
      <c r="M95" s="53">
        <f t="shared" si="49"/>
        <v>21.17</v>
      </c>
      <c r="N95" s="53">
        <f t="shared" si="41"/>
        <v>27.49</v>
      </c>
      <c r="O95" s="53">
        <f t="shared" si="42"/>
        <v>27.62</v>
      </c>
      <c r="P95" s="53">
        <f t="shared" si="50"/>
        <v>41.25</v>
      </c>
      <c r="Q95" s="53">
        <f t="shared" si="43"/>
        <v>26.18</v>
      </c>
      <c r="R95" s="53">
        <f t="shared" si="44"/>
        <v>28.15</v>
      </c>
      <c r="S95" s="14"/>
      <c r="T95" s="9"/>
      <c r="U95" s="9"/>
    </row>
    <row r="96" spans="1:21" x14ac:dyDescent="0.5">
      <c r="C96" s="54"/>
      <c r="D96" s="7"/>
      <c r="E96" s="7"/>
      <c r="F96" s="7"/>
      <c r="G96" s="7"/>
      <c r="H96" s="7"/>
      <c r="I96" s="7"/>
      <c r="J96" s="7"/>
      <c r="K96" s="7"/>
      <c r="L96" s="7"/>
      <c r="M96" s="53"/>
      <c r="N96" s="53"/>
      <c r="O96" s="53"/>
      <c r="P96" s="53"/>
      <c r="Q96" s="53"/>
      <c r="R96" s="53"/>
    </row>
    <row r="97" spans="1:18" x14ac:dyDescent="0.5">
      <c r="A97" s="3"/>
      <c r="B97" s="3" t="s">
        <v>88</v>
      </c>
      <c r="C97" s="11"/>
      <c r="D97" s="2"/>
      <c r="E97" s="7">
        <f t="shared" ref="E97:L97" si="51">E8-SUM(E10,E26,E41,E47)</f>
        <v>78926.418170908932</v>
      </c>
      <c r="F97" s="7">
        <f t="shared" si="51"/>
        <v>284577.67267809948</v>
      </c>
      <c r="G97" s="2"/>
      <c r="H97" s="7">
        <f t="shared" si="51"/>
        <v>55630</v>
      </c>
      <c r="I97" s="7">
        <f t="shared" si="51"/>
        <v>200340</v>
      </c>
      <c r="J97" s="7"/>
      <c r="K97" s="7">
        <f t="shared" si="51"/>
        <v>58072</v>
      </c>
      <c r="L97" s="7">
        <f t="shared" si="51"/>
        <v>206215</v>
      </c>
      <c r="M97" s="53"/>
      <c r="N97" s="53">
        <f t="shared" ref="N97" si="52">ROUND(E97/H97*100-100,2)</f>
        <v>41.88</v>
      </c>
      <c r="O97" s="53">
        <f t="shared" ref="O97" si="53">ROUND(F97/I97*100-100,2)</f>
        <v>42.05</v>
      </c>
      <c r="P97" s="53"/>
      <c r="Q97" s="53">
        <f t="shared" ref="Q97" si="54">ROUND(E97/K97*100-100,2)</f>
        <v>35.909999999999997</v>
      </c>
      <c r="R97" s="53">
        <f t="shared" ref="R97" si="55">ROUND(F97/L97*100-100,2)</f>
        <v>38</v>
      </c>
    </row>
    <row r="98" spans="1:18" x14ac:dyDescent="0.5">
      <c r="A98" s="58"/>
      <c r="B98" s="59"/>
      <c r="C98" s="59"/>
      <c r="D98" s="4"/>
      <c r="E98" s="4"/>
      <c r="F98" s="4"/>
      <c r="G98" s="4"/>
      <c r="H98" s="4"/>
      <c r="I98" s="4"/>
      <c r="J98" s="65"/>
      <c r="K98" s="65"/>
      <c r="L98" s="65"/>
      <c r="M98" s="59"/>
      <c r="N98" s="62"/>
      <c r="O98" s="62"/>
      <c r="P98" s="61"/>
      <c r="Q98" s="59"/>
      <c r="R98" s="61"/>
    </row>
    <row r="99" spans="1:18" x14ac:dyDescent="0.5">
      <c r="B99" s="93" t="s">
        <v>115</v>
      </c>
      <c r="C99" s="93"/>
      <c r="D99" s="93"/>
      <c r="E99" s="93"/>
      <c r="F99" s="93"/>
      <c r="G99" s="93"/>
      <c r="H99" s="93"/>
      <c r="K99" s="66"/>
      <c r="L99" s="66"/>
    </row>
    <row r="100" spans="1:18" x14ac:dyDescent="0.5">
      <c r="B100" s="93" t="s">
        <v>114</v>
      </c>
      <c r="C100" s="93"/>
      <c r="D100" s="93"/>
      <c r="E100" s="93"/>
      <c r="F100" s="93"/>
      <c r="G100" s="93"/>
      <c r="H100" s="93"/>
      <c r="K100" s="67"/>
      <c r="L100" s="67"/>
    </row>
    <row r="101" spans="1:18" ht="21" customHeight="1" x14ac:dyDescent="0.5">
      <c r="B101" s="99" t="s">
        <v>116</v>
      </c>
      <c r="C101" s="99"/>
      <c r="D101" s="99"/>
      <c r="E101" s="99"/>
      <c r="F101" s="99"/>
      <c r="G101" s="99"/>
      <c r="H101" s="99"/>
      <c r="I101" s="8"/>
      <c r="K101" s="67"/>
      <c r="L101" s="67"/>
    </row>
    <row r="102" spans="1:18" x14ac:dyDescent="0.5">
      <c r="I102" s="8"/>
      <c r="K102" s="67"/>
      <c r="L102" s="67"/>
    </row>
    <row r="103" spans="1:18" x14ac:dyDescent="0.5">
      <c r="C103" s="3"/>
      <c r="D103" s="8"/>
      <c r="E103" s="8"/>
      <c r="F103" s="8"/>
      <c r="G103" s="11"/>
      <c r="H103" s="8"/>
      <c r="I103" s="8"/>
      <c r="K103" s="67"/>
      <c r="L103" s="67"/>
    </row>
    <row r="104" spans="1:18" x14ac:dyDescent="0.5">
      <c r="A104" s="104" t="s">
        <v>128</v>
      </c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104"/>
      <c r="N104" s="75"/>
      <c r="O104" s="75"/>
      <c r="P104" s="75"/>
    </row>
    <row r="105" spans="1:18" x14ac:dyDescent="0.5">
      <c r="A105" s="11"/>
      <c r="B105" s="11"/>
      <c r="C105" s="11"/>
      <c r="D105" s="11"/>
      <c r="E105" s="5"/>
      <c r="F105" s="11"/>
      <c r="G105" s="11"/>
      <c r="H105" s="5"/>
      <c r="I105" s="11"/>
      <c r="J105" s="11"/>
      <c r="K105" s="5"/>
      <c r="L105" s="11"/>
    </row>
    <row r="106" spans="1:18" x14ac:dyDescent="0.5">
      <c r="E106" s="2"/>
      <c r="H106" s="2"/>
      <c r="I106" s="3" t="s">
        <v>107</v>
      </c>
      <c r="K106" s="2"/>
    </row>
    <row r="107" spans="1:18" x14ac:dyDescent="0.5">
      <c r="E107" s="2"/>
      <c r="H107" s="2"/>
      <c r="I107" s="3" t="s">
        <v>106</v>
      </c>
      <c r="J107" s="59"/>
      <c r="K107" s="4"/>
      <c r="L107" s="59"/>
    </row>
    <row r="108" spans="1:18" x14ac:dyDescent="0.5">
      <c r="A108" s="68"/>
      <c r="B108" s="69"/>
      <c r="C108" s="27" t="s">
        <v>90</v>
      </c>
      <c r="D108" s="102" t="s">
        <v>127</v>
      </c>
      <c r="E108" s="103"/>
      <c r="F108" s="105"/>
      <c r="G108" s="102" t="s">
        <v>126</v>
      </c>
      <c r="H108" s="103"/>
      <c r="I108" s="105"/>
      <c r="J108" s="70" t="s">
        <v>122</v>
      </c>
      <c r="K108" s="2"/>
    </row>
    <row r="109" spans="1:18" x14ac:dyDescent="0.5">
      <c r="A109" s="1" t="s">
        <v>1</v>
      </c>
      <c r="B109" s="71"/>
      <c r="C109" s="11" t="s">
        <v>91</v>
      </c>
      <c r="D109" s="37"/>
      <c r="E109" s="2"/>
      <c r="F109" s="36"/>
      <c r="H109" s="17"/>
      <c r="J109" s="72" t="s">
        <v>123</v>
      </c>
      <c r="K109" s="4"/>
      <c r="L109" s="59"/>
    </row>
    <row r="110" spans="1:18" x14ac:dyDescent="0.5">
      <c r="A110" s="3" t="s">
        <v>2</v>
      </c>
      <c r="B110" s="71" t="s">
        <v>93</v>
      </c>
      <c r="C110" s="11" t="s">
        <v>94</v>
      </c>
      <c r="D110" s="40" t="s">
        <v>95</v>
      </c>
      <c r="E110" s="100" t="s">
        <v>96</v>
      </c>
      <c r="F110" s="101"/>
      <c r="G110" s="40" t="s">
        <v>95</v>
      </c>
      <c r="H110" s="100" t="s">
        <v>96</v>
      </c>
      <c r="I110" s="101"/>
      <c r="J110" s="40" t="s">
        <v>95</v>
      </c>
      <c r="K110" s="102" t="s">
        <v>96</v>
      </c>
      <c r="L110" s="103"/>
    </row>
    <row r="111" spans="1:18" x14ac:dyDescent="0.5">
      <c r="A111" s="59"/>
      <c r="B111" s="63"/>
      <c r="C111" s="43" t="s">
        <v>97</v>
      </c>
      <c r="D111" s="63"/>
      <c r="E111" s="44" t="s">
        <v>98</v>
      </c>
      <c r="F111" s="45" t="s">
        <v>99</v>
      </c>
      <c r="G111" s="73"/>
      <c r="H111" s="44" t="s">
        <v>98</v>
      </c>
      <c r="I111" s="45" t="s">
        <v>100</v>
      </c>
      <c r="J111" s="74"/>
      <c r="K111" s="44" t="s">
        <v>98</v>
      </c>
      <c r="L111" s="50" t="s">
        <v>100</v>
      </c>
    </row>
    <row r="112" spans="1:18" x14ac:dyDescent="0.5">
      <c r="A112" s="3"/>
      <c r="B112" s="3" t="s">
        <v>3</v>
      </c>
      <c r="D112" s="75"/>
      <c r="E112" s="75">
        <v>2344984</v>
      </c>
      <c r="F112" s="75">
        <v>8444714</v>
      </c>
      <c r="G112" s="1" t="s">
        <v>113</v>
      </c>
      <c r="H112" s="21">
        <v>2149566</v>
      </c>
      <c r="I112" s="21">
        <v>7598720</v>
      </c>
      <c r="J112" s="53"/>
      <c r="K112" s="53">
        <f>ROUND(E112/H112*100-100,2)</f>
        <v>9.09</v>
      </c>
      <c r="L112" s="53">
        <f>ROUND(F112/I112*100-100,2)</f>
        <v>11.13</v>
      </c>
      <c r="M112" s="76"/>
      <c r="N112" s="77"/>
      <c r="O112" s="77"/>
    </row>
    <row r="113" spans="1:17" x14ac:dyDescent="0.5">
      <c r="A113" s="3"/>
      <c r="D113" s="75"/>
      <c r="E113" s="75"/>
      <c r="F113" s="75"/>
      <c r="G113" s="21"/>
      <c r="H113" s="75"/>
      <c r="I113" s="75"/>
      <c r="J113" s="53"/>
      <c r="K113" s="53"/>
      <c r="L113" s="53"/>
      <c r="M113" s="76"/>
      <c r="N113" s="77"/>
      <c r="O113" s="77"/>
      <c r="P113" s="2"/>
      <c r="Q113" s="2"/>
    </row>
    <row r="114" spans="1:17" x14ac:dyDescent="0.5">
      <c r="A114" s="11" t="s">
        <v>4</v>
      </c>
      <c r="B114" s="3" t="s">
        <v>5</v>
      </c>
      <c r="C114" s="11"/>
      <c r="D114" s="55"/>
      <c r="E114" s="7">
        <f>SUM(E115,E118:E128)</f>
        <v>385621.81967301085</v>
      </c>
      <c r="F114" s="7">
        <f>SUM(F115,F118:F128)</f>
        <v>1388676.240619</v>
      </c>
      <c r="G114" s="55"/>
      <c r="H114" s="7">
        <f>SUM(H115,H118:H128)</f>
        <v>313570</v>
      </c>
      <c r="I114" s="7">
        <f>SUM(I115,I118:I128)</f>
        <v>1108158</v>
      </c>
      <c r="J114" s="53"/>
      <c r="K114" s="53">
        <f>ROUND(E114/H114*100-100,2)</f>
        <v>22.98</v>
      </c>
      <c r="L114" s="53">
        <f>ROUND(F114/I114*100-100,2)</f>
        <v>25.31</v>
      </c>
      <c r="M114" s="76"/>
      <c r="N114" s="77"/>
      <c r="O114" s="77"/>
      <c r="P114" s="2"/>
      <c r="Q114" s="2"/>
    </row>
    <row r="115" spans="1:17" x14ac:dyDescent="0.5">
      <c r="A115" s="8"/>
      <c r="B115" s="3" t="s">
        <v>7</v>
      </c>
      <c r="C115" s="11" t="s">
        <v>8</v>
      </c>
      <c r="D115" s="7">
        <f t="shared" ref="D115:F115" si="56">SUM(D116:D117)</f>
        <v>1074931.6700891</v>
      </c>
      <c r="E115" s="7">
        <f t="shared" si="56"/>
        <v>181222.40081748157</v>
      </c>
      <c r="F115" s="7">
        <f t="shared" si="56"/>
        <v>652396.22718089982</v>
      </c>
      <c r="G115" s="7">
        <f t="shared" ref="G115:I115" si="57">SUM(G116:G117)</f>
        <v>713794</v>
      </c>
      <c r="H115" s="7">
        <f t="shared" si="57"/>
        <v>118471</v>
      </c>
      <c r="I115" s="7">
        <f t="shared" si="57"/>
        <v>418509</v>
      </c>
      <c r="J115" s="53">
        <f>ROUND(D115/G115*100-100,2)</f>
        <v>50.59</v>
      </c>
      <c r="K115" s="53">
        <f>ROUND(E115/H115*100-100,2)</f>
        <v>52.97</v>
      </c>
      <c r="L115" s="53">
        <f>ROUND(F115/I115*100-100,2)</f>
        <v>55.89</v>
      </c>
      <c r="M115" s="76"/>
      <c r="N115" s="78"/>
      <c r="O115" s="78"/>
    </row>
    <row r="116" spans="1:17" x14ac:dyDescent="0.5">
      <c r="B116" s="3" t="s">
        <v>9</v>
      </c>
      <c r="C116" s="11" t="s">
        <v>8</v>
      </c>
      <c r="D116" s="75">
        <v>247033.39265159995</v>
      </c>
      <c r="E116" s="75">
        <v>76733.187981705385</v>
      </c>
      <c r="F116" s="75">
        <v>276278.14474709996</v>
      </c>
      <c r="G116" s="21">
        <v>137082</v>
      </c>
      <c r="H116" s="21">
        <v>41972</v>
      </c>
      <c r="I116" s="21">
        <v>148317</v>
      </c>
      <c r="J116" s="53">
        <f t="shared" ref="J116:J120" si="58">ROUND(D116/G116*100-100,2)</f>
        <v>80.209999999999994</v>
      </c>
      <c r="K116" s="53">
        <f t="shared" ref="K116:L120" si="59">ROUND(E116/H116*100-100,2)</f>
        <v>82.82</v>
      </c>
      <c r="L116" s="53">
        <f t="shared" si="59"/>
        <v>86.28</v>
      </c>
      <c r="M116" s="9"/>
      <c r="N116" s="9"/>
      <c r="O116" s="78"/>
    </row>
    <row r="117" spans="1:17" x14ac:dyDescent="0.5">
      <c r="B117" s="3" t="s">
        <v>10</v>
      </c>
      <c r="C117" s="11" t="s">
        <v>8</v>
      </c>
      <c r="D117" s="75">
        <v>827898.27743749996</v>
      </c>
      <c r="E117" s="75">
        <v>104489.21283577618</v>
      </c>
      <c r="F117" s="75">
        <v>376118.08243379992</v>
      </c>
      <c r="G117" s="21">
        <v>576712</v>
      </c>
      <c r="H117" s="21">
        <v>76499</v>
      </c>
      <c r="I117" s="21">
        <v>270192</v>
      </c>
      <c r="J117" s="53">
        <f t="shared" si="58"/>
        <v>43.55</v>
      </c>
      <c r="K117" s="53">
        <f t="shared" si="59"/>
        <v>36.590000000000003</v>
      </c>
      <c r="L117" s="53">
        <f t="shared" si="59"/>
        <v>39.200000000000003</v>
      </c>
      <c r="M117" s="9"/>
      <c r="N117" s="9"/>
      <c r="O117" s="78"/>
    </row>
    <row r="118" spans="1:17" x14ac:dyDescent="0.5">
      <c r="A118" s="8"/>
      <c r="B118" s="3" t="s">
        <v>11</v>
      </c>
      <c r="C118" s="11" t="s">
        <v>8</v>
      </c>
      <c r="D118" s="75">
        <v>49884.237800000003</v>
      </c>
      <c r="E118" s="75">
        <v>28494.790182960201</v>
      </c>
      <c r="F118" s="75">
        <v>102686.45408770001</v>
      </c>
      <c r="G118" s="21">
        <v>40592.43</v>
      </c>
      <c r="H118" s="21">
        <v>25313</v>
      </c>
      <c r="I118" s="21">
        <v>89600</v>
      </c>
      <c r="J118" s="53">
        <f t="shared" si="58"/>
        <v>22.89</v>
      </c>
      <c r="K118" s="53">
        <f t="shared" si="59"/>
        <v>12.57</v>
      </c>
      <c r="L118" s="53">
        <f t="shared" si="59"/>
        <v>14.61</v>
      </c>
      <c r="M118" s="9"/>
      <c r="N118" s="9"/>
      <c r="O118" s="78"/>
    </row>
    <row r="119" spans="1:17" x14ac:dyDescent="0.5">
      <c r="A119" s="8"/>
      <c r="B119" s="3" t="s">
        <v>12</v>
      </c>
      <c r="C119" s="11" t="s">
        <v>8</v>
      </c>
      <c r="D119" s="75">
        <v>87695.575940700015</v>
      </c>
      <c r="E119" s="75">
        <v>20792.501289595701</v>
      </c>
      <c r="F119" s="75">
        <v>74867.859303200006</v>
      </c>
      <c r="G119" s="21">
        <v>152932.87700000001</v>
      </c>
      <c r="H119" s="21">
        <v>30576</v>
      </c>
      <c r="I119" s="21">
        <v>107917</v>
      </c>
      <c r="J119" s="53">
        <f t="shared" si="58"/>
        <v>-42.66</v>
      </c>
      <c r="K119" s="53">
        <f t="shared" si="59"/>
        <v>-32</v>
      </c>
      <c r="L119" s="53">
        <f t="shared" si="59"/>
        <v>-30.62</v>
      </c>
      <c r="M119" s="9"/>
      <c r="N119" s="9"/>
      <c r="O119" s="78"/>
    </row>
    <row r="120" spans="1:17" x14ac:dyDescent="0.5">
      <c r="A120" s="8"/>
      <c r="B120" s="3" t="s">
        <v>13</v>
      </c>
      <c r="C120" s="11" t="s">
        <v>8</v>
      </c>
      <c r="D120" s="75">
        <v>130794.73954869999</v>
      </c>
      <c r="E120" s="75">
        <v>9325.3178181829971</v>
      </c>
      <c r="F120" s="75">
        <v>33594.703494800015</v>
      </c>
      <c r="G120" s="21">
        <v>153149.31200000001</v>
      </c>
      <c r="H120" s="21">
        <v>11952</v>
      </c>
      <c r="I120" s="21">
        <v>42246</v>
      </c>
      <c r="J120" s="53">
        <f t="shared" si="58"/>
        <v>-14.6</v>
      </c>
      <c r="K120" s="53">
        <f t="shared" si="59"/>
        <v>-21.98</v>
      </c>
      <c r="L120" s="53">
        <f t="shared" si="59"/>
        <v>-20.48</v>
      </c>
      <c r="M120" s="9"/>
      <c r="N120" s="9"/>
      <c r="O120" s="78"/>
    </row>
    <row r="121" spans="1:17" x14ac:dyDescent="0.5">
      <c r="A121" s="8"/>
      <c r="B121" s="3" t="s">
        <v>103</v>
      </c>
      <c r="C121" s="11" t="s">
        <v>8</v>
      </c>
      <c r="D121" s="75">
        <v>0</v>
      </c>
      <c r="E121" s="75">
        <v>0</v>
      </c>
      <c r="F121" s="75">
        <v>0</v>
      </c>
      <c r="G121" s="75">
        <v>0</v>
      </c>
      <c r="H121" s="75">
        <v>0</v>
      </c>
      <c r="I121" s="75">
        <v>0</v>
      </c>
      <c r="J121" s="53" t="s">
        <v>113</v>
      </c>
      <c r="K121" s="53" t="s">
        <v>113</v>
      </c>
      <c r="L121" s="53" t="s">
        <v>113</v>
      </c>
      <c r="M121" s="9"/>
      <c r="N121" s="9"/>
      <c r="O121" s="78"/>
    </row>
    <row r="122" spans="1:17" x14ac:dyDescent="0.5">
      <c r="A122" s="8"/>
      <c r="B122" s="3" t="s">
        <v>14</v>
      </c>
      <c r="C122" s="11" t="s">
        <v>8</v>
      </c>
      <c r="D122" s="75">
        <v>8425.9259999999995</v>
      </c>
      <c r="E122" s="75">
        <v>7712.2006312177</v>
      </c>
      <c r="F122" s="75">
        <v>27780.558950300001</v>
      </c>
      <c r="G122" s="21">
        <v>6821.5219999999999</v>
      </c>
      <c r="H122" s="21">
        <v>5438</v>
      </c>
      <c r="I122" s="21">
        <v>19264</v>
      </c>
      <c r="J122" s="53">
        <f>ROUND(D122/G122*100-100,2)</f>
        <v>23.52</v>
      </c>
      <c r="K122" s="53">
        <f>ROUND(E122/H122*100-100,2)</f>
        <v>41.82</v>
      </c>
      <c r="L122" s="53">
        <f>ROUND(F122/I122*100-100,2)</f>
        <v>44.21</v>
      </c>
      <c r="M122" s="9"/>
      <c r="N122" s="9"/>
      <c r="O122" s="78"/>
    </row>
    <row r="123" spans="1:17" x14ac:dyDescent="0.5">
      <c r="A123" s="8"/>
      <c r="B123" s="3" t="s">
        <v>15</v>
      </c>
      <c r="C123" s="11" t="s">
        <v>8</v>
      </c>
      <c r="D123" s="75">
        <v>0</v>
      </c>
      <c r="E123" s="75">
        <v>0</v>
      </c>
      <c r="F123" s="75">
        <v>0</v>
      </c>
      <c r="G123" s="75">
        <v>0</v>
      </c>
      <c r="H123" s="75">
        <v>0</v>
      </c>
      <c r="I123" s="75">
        <v>0</v>
      </c>
      <c r="J123" s="53" t="s">
        <v>113</v>
      </c>
      <c r="K123" s="53" t="s">
        <v>113</v>
      </c>
      <c r="L123" s="53" t="s">
        <v>113</v>
      </c>
      <c r="M123" s="9"/>
      <c r="N123" s="9"/>
      <c r="O123" s="78"/>
    </row>
    <row r="124" spans="1:17" x14ac:dyDescent="0.5">
      <c r="A124" s="8"/>
      <c r="B124" s="3" t="s">
        <v>16</v>
      </c>
      <c r="C124" s="11" t="s">
        <v>8</v>
      </c>
      <c r="D124" s="75">
        <v>8462.8433610999982</v>
      </c>
      <c r="E124" s="75">
        <v>6607.6832841593987</v>
      </c>
      <c r="F124" s="75">
        <v>23800.920991199993</v>
      </c>
      <c r="G124" s="21">
        <v>6982.1459999999997</v>
      </c>
      <c r="H124" s="21">
        <v>5660</v>
      </c>
      <c r="I124" s="21">
        <v>20011</v>
      </c>
      <c r="J124" s="53">
        <f t="shared" ref="J124:L125" si="60">ROUND(D124/G124*100-100,2)</f>
        <v>21.21</v>
      </c>
      <c r="K124" s="53">
        <f t="shared" si="60"/>
        <v>16.739999999999998</v>
      </c>
      <c r="L124" s="53">
        <f t="shared" si="60"/>
        <v>18.940000000000001</v>
      </c>
      <c r="M124" s="9"/>
      <c r="N124" s="9"/>
      <c r="O124" s="78"/>
    </row>
    <row r="125" spans="1:17" x14ac:dyDescent="0.5">
      <c r="A125" s="8"/>
      <c r="B125" s="3" t="s">
        <v>17</v>
      </c>
      <c r="C125" s="11" t="s">
        <v>8</v>
      </c>
      <c r="D125" s="75">
        <v>110929.87572000001</v>
      </c>
      <c r="E125" s="75">
        <v>34586.765339571095</v>
      </c>
      <c r="F125" s="75">
        <v>124623.30987979996</v>
      </c>
      <c r="G125" s="21">
        <v>32285.156999999999</v>
      </c>
      <c r="H125" s="21">
        <v>10314</v>
      </c>
      <c r="I125" s="21">
        <v>36562</v>
      </c>
      <c r="J125" s="53">
        <f t="shared" si="60"/>
        <v>243.59</v>
      </c>
      <c r="K125" s="53">
        <f t="shared" si="60"/>
        <v>235.34</v>
      </c>
      <c r="L125" s="53">
        <f t="shared" si="60"/>
        <v>240.85</v>
      </c>
      <c r="M125" s="9"/>
      <c r="N125" s="9"/>
      <c r="O125" s="78"/>
    </row>
    <row r="126" spans="1:17" x14ac:dyDescent="0.5">
      <c r="A126" s="8"/>
      <c r="B126" s="3" t="s">
        <v>18</v>
      </c>
      <c r="C126" s="11" t="s">
        <v>8</v>
      </c>
      <c r="D126" s="75">
        <v>0</v>
      </c>
      <c r="E126" s="75">
        <v>0</v>
      </c>
      <c r="F126" s="75">
        <v>0</v>
      </c>
      <c r="G126" s="75">
        <v>0</v>
      </c>
      <c r="H126" s="75">
        <v>0</v>
      </c>
      <c r="I126" s="75">
        <v>0</v>
      </c>
      <c r="J126" s="53" t="s">
        <v>113</v>
      </c>
      <c r="K126" s="53" t="s">
        <v>113</v>
      </c>
      <c r="L126" s="53" t="s">
        <v>113</v>
      </c>
      <c r="M126" s="9"/>
      <c r="N126" s="9"/>
      <c r="O126" s="78"/>
    </row>
    <row r="127" spans="1:17" x14ac:dyDescent="0.5">
      <c r="A127" s="8"/>
      <c r="B127" s="3" t="s">
        <v>19</v>
      </c>
      <c r="C127" s="11" t="s">
        <v>8</v>
      </c>
      <c r="D127" s="75">
        <v>27683.2869684</v>
      </c>
      <c r="E127" s="75">
        <v>41073.741240123978</v>
      </c>
      <c r="F127" s="75">
        <v>147965.73987300019</v>
      </c>
      <c r="G127" s="21">
        <v>27357.016</v>
      </c>
      <c r="H127" s="21">
        <v>34554</v>
      </c>
      <c r="I127" s="21">
        <v>122198</v>
      </c>
      <c r="J127" s="53">
        <f>ROUND(D127/G127*100-100,2)</f>
        <v>1.19</v>
      </c>
      <c r="K127" s="53">
        <f>ROUND(E127/H127*100-100,2)</f>
        <v>18.87</v>
      </c>
      <c r="L127" s="53">
        <f>ROUND(F127/I127*100-100,2)</f>
        <v>21.09</v>
      </c>
      <c r="M127" s="9"/>
      <c r="N127" s="9"/>
      <c r="O127" s="78"/>
    </row>
    <row r="128" spans="1:17" x14ac:dyDescent="0.5">
      <c r="A128" s="8"/>
      <c r="B128" s="3" t="s">
        <v>20</v>
      </c>
      <c r="C128" s="11" t="s">
        <v>6</v>
      </c>
      <c r="D128" s="53"/>
      <c r="E128" s="75">
        <v>55806.419069718198</v>
      </c>
      <c r="F128" s="75">
        <v>200960.46685810003</v>
      </c>
      <c r="G128" s="53"/>
      <c r="H128" s="21">
        <v>71292</v>
      </c>
      <c r="I128" s="21">
        <v>251851</v>
      </c>
      <c r="J128" s="53"/>
      <c r="K128" s="53">
        <f>ROUND(E128/H128*100-100,2)</f>
        <v>-21.72</v>
      </c>
      <c r="L128" s="53">
        <f>ROUND(F128/I128*100-100,2)</f>
        <v>-20.21</v>
      </c>
      <c r="M128" s="9"/>
      <c r="N128" s="9"/>
      <c r="O128" s="78"/>
    </row>
    <row r="129" spans="1:15" x14ac:dyDescent="0.5">
      <c r="A129" s="8"/>
      <c r="B129" s="3"/>
      <c r="C129" s="11"/>
      <c r="D129" s="75"/>
      <c r="E129" s="75"/>
      <c r="F129" s="75"/>
      <c r="G129" s="21"/>
      <c r="H129" s="21"/>
      <c r="I129" s="21"/>
      <c r="J129" s="53"/>
      <c r="K129" s="53"/>
      <c r="L129" s="53"/>
      <c r="M129" s="9"/>
      <c r="N129" s="9"/>
      <c r="O129" s="78"/>
    </row>
    <row r="130" spans="1:15" x14ac:dyDescent="0.5">
      <c r="A130" s="11" t="s">
        <v>21</v>
      </c>
      <c r="B130" s="3" t="s">
        <v>22</v>
      </c>
      <c r="C130" s="11"/>
      <c r="D130" s="75"/>
      <c r="E130" s="7">
        <f t="shared" ref="E130:F130" si="61">SUM(E131:E143)</f>
        <v>1395712.3805372308</v>
      </c>
      <c r="F130" s="7">
        <f t="shared" si="61"/>
        <v>5026438.3295558002</v>
      </c>
      <c r="G130" s="75"/>
      <c r="H130" s="7">
        <f t="shared" ref="H130:I130" si="62">SUM(H131:H143)</f>
        <v>1350792</v>
      </c>
      <c r="I130" s="7">
        <f t="shared" si="62"/>
        <v>4775152</v>
      </c>
      <c r="J130" s="53"/>
      <c r="K130" s="53">
        <f t="shared" ref="K130:L133" si="63">ROUND(E130/H130*100-100,2)</f>
        <v>3.33</v>
      </c>
      <c r="L130" s="53">
        <f t="shared" si="63"/>
        <v>5.26</v>
      </c>
      <c r="M130" s="9"/>
      <c r="N130" s="9"/>
      <c r="O130" s="78"/>
    </row>
    <row r="131" spans="1:15" x14ac:dyDescent="0.5">
      <c r="A131" s="8"/>
      <c r="B131" s="3" t="s">
        <v>23</v>
      </c>
      <c r="C131" s="11" t="s">
        <v>8</v>
      </c>
      <c r="D131" s="75">
        <v>0</v>
      </c>
      <c r="E131" s="75">
        <v>0</v>
      </c>
      <c r="F131" s="75">
        <v>0</v>
      </c>
      <c r="G131" s="75">
        <v>347</v>
      </c>
      <c r="H131" s="75">
        <v>164</v>
      </c>
      <c r="I131" s="75">
        <v>583</v>
      </c>
      <c r="J131" s="53" t="s">
        <v>113</v>
      </c>
      <c r="K131" s="53" t="s">
        <v>113</v>
      </c>
      <c r="L131" s="53" t="s">
        <v>113</v>
      </c>
      <c r="M131" s="9"/>
      <c r="N131" s="9"/>
      <c r="O131" s="78"/>
    </row>
    <row r="132" spans="1:15" x14ac:dyDescent="0.5">
      <c r="A132" s="8"/>
      <c r="B132" s="3" t="s">
        <v>24</v>
      </c>
      <c r="C132" s="11" t="s">
        <v>8</v>
      </c>
      <c r="D132" s="75">
        <v>80929.050849199994</v>
      </c>
      <c r="E132" s="75">
        <v>63056.254336905389</v>
      </c>
      <c r="F132" s="75">
        <v>227100.80369509995</v>
      </c>
      <c r="G132" s="21">
        <v>73228.176999999996</v>
      </c>
      <c r="H132" s="21">
        <v>51593</v>
      </c>
      <c r="I132" s="21">
        <v>182447</v>
      </c>
      <c r="J132" s="53">
        <f>ROUND(D132/G132*100-100,2)</f>
        <v>10.52</v>
      </c>
      <c r="K132" s="53">
        <f t="shared" si="63"/>
        <v>22.22</v>
      </c>
      <c r="L132" s="53">
        <f t="shared" si="63"/>
        <v>24.47</v>
      </c>
      <c r="M132" s="9"/>
      <c r="N132" s="9"/>
      <c r="O132" s="78"/>
    </row>
    <row r="133" spans="1:15" x14ac:dyDescent="0.5">
      <c r="A133" s="8"/>
      <c r="B133" s="3" t="s">
        <v>110</v>
      </c>
      <c r="C133" s="11" t="s">
        <v>8</v>
      </c>
      <c r="D133" s="75">
        <v>80315.206136199995</v>
      </c>
      <c r="E133" s="75">
        <v>118084.13426858428</v>
      </c>
      <c r="F133" s="75">
        <v>425293.91555050004</v>
      </c>
      <c r="G133" s="21">
        <v>86663.937999999995</v>
      </c>
      <c r="H133" s="21">
        <v>127059</v>
      </c>
      <c r="I133" s="21">
        <v>449274</v>
      </c>
      <c r="J133" s="53">
        <f>ROUND(D133/G133*100-100,2)</f>
        <v>-7.33</v>
      </c>
      <c r="K133" s="53">
        <f t="shared" si="63"/>
        <v>-7.06</v>
      </c>
      <c r="L133" s="53">
        <f t="shared" si="63"/>
        <v>-5.34</v>
      </c>
      <c r="M133" s="9"/>
      <c r="N133" s="9"/>
      <c r="O133" s="78"/>
    </row>
    <row r="134" spans="1:15" x14ac:dyDescent="0.5">
      <c r="A134" s="8"/>
      <c r="B134" s="3" t="s">
        <v>26</v>
      </c>
      <c r="C134" s="11" t="s">
        <v>8</v>
      </c>
      <c r="D134" s="75">
        <v>0</v>
      </c>
      <c r="E134" s="75">
        <v>0</v>
      </c>
      <c r="F134" s="75">
        <v>0</v>
      </c>
      <c r="G134" s="75">
        <v>0</v>
      </c>
      <c r="H134" s="75">
        <v>0</v>
      </c>
      <c r="I134" s="75">
        <v>0</v>
      </c>
      <c r="J134" s="53" t="s">
        <v>113</v>
      </c>
      <c r="K134" s="53" t="s">
        <v>113</v>
      </c>
      <c r="L134" s="53" t="s">
        <v>113</v>
      </c>
      <c r="M134" s="9"/>
      <c r="N134" s="9"/>
      <c r="O134" s="78"/>
    </row>
    <row r="135" spans="1:15" x14ac:dyDescent="0.5">
      <c r="A135" s="8"/>
      <c r="B135" s="3" t="s">
        <v>27</v>
      </c>
      <c r="C135" s="11" t="s">
        <v>8</v>
      </c>
      <c r="D135" s="75">
        <v>2026</v>
      </c>
      <c r="E135" s="75">
        <v>1718.3978233629</v>
      </c>
      <c r="F135" s="75">
        <v>6185.7836389999993</v>
      </c>
      <c r="G135" s="21">
        <v>3709.962</v>
      </c>
      <c r="H135" s="21">
        <v>2572</v>
      </c>
      <c r="I135" s="21">
        <v>9095</v>
      </c>
      <c r="J135" s="53">
        <f t="shared" ref="J135:L141" si="64">ROUND(D135/G135*100-100,2)</f>
        <v>-45.39</v>
      </c>
      <c r="K135" s="53">
        <f t="shared" si="64"/>
        <v>-33.19</v>
      </c>
      <c r="L135" s="53">
        <f t="shared" si="64"/>
        <v>-31.99</v>
      </c>
      <c r="M135" s="9"/>
      <c r="N135" s="9"/>
      <c r="O135" s="78"/>
    </row>
    <row r="136" spans="1:15" x14ac:dyDescent="0.5">
      <c r="A136" s="8"/>
      <c r="B136" s="3" t="s">
        <v>28</v>
      </c>
      <c r="C136" s="11" t="s">
        <v>29</v>
      </c>
      <c r="D136" s="75">
        <v>71089</v>
      </c>
      <c r="E136" s="75">
        <v>411690.06540137471</v>
      </c>
      <c r="F136" s="75">
        <v>1482685.5632773007</v>
      </c>
      <c r="G136" s="21">
        <v>71420.923999999999</v>
      </c>
      <c r="H136" s="21">
        <v>402783</v>
      </c>
      <c r="I136" s="21">
        <v>1423785</v>
      </c>
      <c r="J136" s="53">
        <f t="shared" si="64"/>
        <v>-0.46</v>
      </c>
      <c r="K136" s="53">
        <f t="shared" si="64"/>
        <v>2.21</v>
      </c>
      <c r="L136" s="53">
        <f t="shared" si="64"/>
        <v>4.1399999999999997</v>
      </c>
      <c r="M136" s="9"/>
      <c r="N136" s="9"/>
      <c r="O136" s="78"/>
    </row>
    <row r="137" spans="1:15" x14ac:dyDescent="0.5">
      <c r="A137" s="8"/>
      <c r="B137" s="3" t="s">
        <v>30</v>
      </c>
      <c r="C137" s="11" t="s">
        <v>8</v>
      </c>
      <c r="D137" s="75">
        <v>140659.62294070001</v>
      </c>
      <c r="E137" s="75">
        <v>236663.0626086485</v>
      </c>
      <c r="F137" s="75">
        <v>852293.00975049997</v>
      </c>
      <c r="G137" s="21">
        <v>141668.402</v>
      </c>
      <c r="H137" s="21">
        <v>241249</v>
      </c>
      <c r="I137" s="21">
        <v>852867</v>
      </c>
      <c r="J137" s="53">
        <f t="shared" si="64"/>
        <v>-0.71</v>
      </c>
      <c r="K137" s="53">
        <f t="shared" si="64"/>
        <v>-1.9</v>
      </c>
      <c r="L137" s="53">
        <f t="shared" si="64"/>
        <v>-7.0000000000000007E-2</v>
      </c>
      <c r="M137" s="9"/>
      <c r="N137" s="9"/>
      <c r="O137" s="78"/>
    </row>
    <row r="138" spans="1:15" x14ac:dyDescent="0.5">
      <c r="A138" s="8"/>
      <c r="B138" s="3" t="s">
        <v>31</v>
      </c>
      <c r="C138" s="11" t="s">
        <v>8</v>
      </c>
      <c r="D138" s="75">
        <v>60368.438922900023</v>
      </c>
      <c r="E138" s="75">
        <v>80961.128002209371</v>
      </c>
      <c r="F138" s="75">
        <v>291565.44405809959</v>
      </c>
      <c r="G138" s="21">
        <v>55223.353999999999</v>
      </c>
      <c r="H138" s="21">
        <v>74984</v>
      </c>
      <c r="I138" s="21">
        <v>265067</v>
      </c>
      <c r="J138" s="53">
        <f t="shared" si="64"/>
        <v>9.32</v>
      </c>
      <c r="K138" s="53">
        <f t="shared" si="64"/>
        <v>7.97</v>
      </c>
      <c r="L138" s="53">
        <f t="shared" si="64"/>
        <v>10</v>
      </c>
      <c r="M138" s="9"/>
      <c r="N138" s="9"/>
      <c r="O138" s="78"/>
    </row>
    <row r="139" spans="1:15" x14ac:dyDescent="0.5">
      <c r="A139" s="8"/>
      <c r="B139" s="3" t="s">
        <v>32</v>
      </c>
      <c r="C139" s="11" t="s">
        <v>8</v>
      </c>
      <c r="D139" s="75">
        <v>7696.9285166</v>
      </c>
      <c r="E139" s="75">
        <v>7135.6286149449006</v>
      </c>
      <c r="F139" s="75">
        <v>25701.6060985</v>
      </c>
      <c r="G139" s="21">
        <v>11230.352999999999</v>
      </c>
      <c r="H139" s="21">
        <v>11213</v>
      </c>
      <c r="I139" s="21">
        <v>39717</v>
      </c>
      <c r="J139" s="53">
        <f t="shared" si="64"/>
        <v>-31.46</v>
      </c>
      <c r="K139" s="53">
        <f t="shared" si="64"/>
        <v>-36.36</v>
      </c>
      <c r="L139" s="53">
        <f t="shared" si="64"/>
        <v>-35.29</v>
      </c>
      <c r="M139" s="9"/>
      <c r="N139" s="9"/>
      <c r="O139" s="78"/>
    </row>
    <row r="140" spans="1:15" x14ac:dyDescent="0.5">
      <c r="A140" s="8"/>
      <c r="B140" s="3" t="s">
        <v>33</v>
      </c>
      <c r="C140" s="11" t="s">
        <v>29</v>
      </c>
      <c r="D140" s="75">
        <v>24189.625253899998</v>
      </c>
      <c r="E140" s="75">
        <v>339652.1962683422</v>
      </c>
      <c r="F140" s="75">
        <v>1223154.5882570001</v>
      </c>
      <c r="G140" s="21">
        <v>20607.986000000001</v>
      </c>
      <c r="H140" s="21">
        <v>299148</v>
      </c>
      <c r="I140" s="21">
        <v>1057281</v>
      </c>
      <c r="J140" s="53">
        <f t="shared" si="64"/>
        <v>17.38</v>
      </c>
      <c r="K140" s="53">
        <f t="shared" si="64"/>
        <v>13.54</v>
      </c>
      <c r="L140" s="53">
        <f t="shared" si="64"/>
        <v>15.69</v>
      </c>
      <c r="M140" s="9"/>
      <c r="N140" s="9"/>
      <c r="O140" s="78"/>
    </row>
    <row r="141" spans="1:15" x14ac:dyDescent="0.5">
      <c r="A141" s="8"/>
      <c r="B141" s="3" t="s">
        <v>34</v>
      </c>
      <c r="C141" s="11" t="s">
        <v>8</v>
      </c>
      <c r="D141" s="75">
        <v>18235.343018799998</v>
      </c>
      <c r="E141" s="75">
        <v>25313.574582562302</v>
      </c>
      <c r="F141" s="75">
        <v>91165.044435600008</v>
      </c>
      <c r="G141" s="21">
        <v>19935.026000000002</v>
      </c>
      <c r="H141" s="21">
        <v>27733</v>
      </c>
      <c r="I141" s="21">
        <v>98042</v>
      </c>
      <c r="J141" s="53">
        <f t="shared" si="64"/>
        <v>-8.5299999999999994</v>
      </c>
      <c r="K141" s="53">
        <f t="shared" si="64"/>
        <v>-8.7200000000000006</v>
      </c>
      <c r="L141" s="53">
        <f t="shared" si="64"/>
        <v>-7.01</v>
      </c>
      <c r="M141" s="9"/>
      <c r="N141" s="9"/>
      <c r="O141" s="78"/>
    </row>
    <row r="142" spans="1:15" x14ac:dyDescent="0.5">
      <c r="A142" s="8"/>
      <c r="B142" s="3" t="s">
        <v>35</v>
      </c>
      <c r="C142" s="11" t="s">
        <v>36</v>
      </c>
      <c r="D142" s="53"/>
      <c r="E142" s="75">
        <v>61954.191660606579</v>
      </c>
      <c r="F142" s="75">
        <v>223121.33818890003</v>
      </c>
      <c r="G142" s="53"/>
      <c r="H142" s="21">
        <v>58497</v>
      </c>
      <c r="I142" s="21">
        <v>206814</v>
      </c>
      <c r="J142" s="53"/>
      <c r="K142" s="53">
        <f>ROUND(E142/H142*100-100,2)</f>
        <v>5.91</v>
      </c>
      <c r="L142" s="53">
        <f>ROUND(F142/I142*100-100,2)</f>
        <v>7.89</v>
      </c>
      <c r="M142" s="9"/>
      <c r="N142" s="9"/>
      <c r="O142" s="78"/>
    </row>
    <row r="143" spans="1:15" x14ac:dyDescent="0.5">
      <c r="A143" s="8"/>
      <c r="B143" s="3" t="s">
        <v>37</v>
      </c>
      <c r="C143" s="11" t="s">
        <v>36</v>
      </c>
      <c r="D143" s="53"/>
      <c r="E143" s="75">
        <v>49483.746969689702</v>
      </c>
      <c r="F143" s="75">
        <v>178171.2326053</v>
      </c>
      <c r="G143" s="53"/>
      <c r="H143" s="21">
        <v>53797</v>
      </c>
      <c r="I143" s="21">
        <v>190180</v>
      </c>
      <c r="J143" s="53"/>
      <c r="K143" s="53">
        <f>ROUND(E143/H143*100-100,2)</f>
        <v>-8.02</v>
      </c>
      <c r="L143" s="53">
        <f>ROUND(F143/I143*100-100,2)</f>
        <v>-6.31</v>
      </c>
      <c r="M143" s="9"/>
      <c r="N143" s="9"/>
      <c r="O143" s="78"/>
    </row>
    <row r="144" spans="1:15" x14ac:dyDescent="0.5">
      <c r="A144" s="8"/>
      <c r="B144" s="3"/>
      <c r="C144" s="11"/>
      <c r="D144" s="75"/>
      <c r="E144" s="75"/>
      <c r="F144" s="75"/>
      <c r="G144" s="21"/>
      <c r="H144" s="21"/>
      <c r="I144" s="21"/>
      <c r="J144" s="53"/>
      <c r="K144" s="53"/>
      <c r="L144" s="53"/>
      <c r="M144" s="9"/>
      <c r="N144" s="9"/>
      <c r="O144" s="78"/>
    </row>
    <row r="145" spans="1:16" x14ac:dyDescent="0.5">
      <c r="A145" s="11" t="s">
        <v>38</v>
      </c>
      <c r="B145" s="3" t="s">
        <v>39</v>
      </c>
      <c r="C145" s="11"/>
      <c r="D145" s="75"/>
      <c r="E145" s="7">
        <f t="shared" ref="E145:F145" si="65">SUM(E146:E149)</f>
        <v>57567.099518481395</v>
      </c>
      <c r="F145" s="7">
        <f t="shared" si="65"/>
        <v>207077.34038399998</v>
      </c>
      <c r="G145" s="75"/>
      <c r="H145" s="7">
        <f t="shared" ref="H145:I145" si="66">SUM(H146:H149)</f>
        <v>30703</v>
      </c>
      <c r="I145" s="7">
        <f t="shared" si="66"/>
        <v>108469</v>
      </c>
      <c r="J145" s="53"/>
      <c r="K145" s="53">
        <f t="shared" ref="K145:L147" si="67">ROUND(E145/H145*100-100,2)</f>
        <v>87.5</v>
      </c>
      <c r="L145" s="53">
        <f t="shared" si="67"/>
        <v>90.91</v>
      </c>
      <c r="M145" s="9"/>
      <c r="N145" s="9"/>
      <c r="O145" s="78"/>
    </row>
    <row r="146" spans="1:16" x14ac:dyDescent="0.5">
      <c r="A146" s="8"/>
      <c r="B146" s="3" t="s">
        <v>40</v>
      </c>
      <c r="C146" s="11" t="s">
        <v>8</v>
      </c>
      <c r="D146" s="75">
        <v>0</v>
      </c>
      <c r="E146" s="75">
        <v>0</v>
      </c>
      <c r="F146" s="75">
        <v>0</v>
      </c>
      <c r="G146" s="75">
        <v>0</v>
      </c>
      <c r="H146" s="75">
        <v>0</v>
      </c>
      <c r="I146" s="75">
        <v>0</v>
      </c>
      <c r="J146" s="53" t="s">
        <v>113</v>
      </c>
      <c r="K146" s="53" t="s">
        <v>113</v>
      </c>
      <c r="L146" s="53" t="s">
        <v>113</v>
      </c>
      <c r="M146" s="9"/>
      <c r="N146" s="9"/>
      <c r="O146" s="78"/>
    </row>
    <row r="147" spans="1:16" x14ac:dyDescent="0.5">
      <c r="A147" s="8"/>
      <c r="B147" s="3" t="s">
        <v>41</v>
      </c>
      <c r="C147" s="11" t="s">
        <v>8</v>
      </c>
      <c r="D147" s="75">
        <v>344769.28500000003</v>
      </c>
      <c r="E147" s="75">
        <v>52206.540830698199</v>
      </c>
      <c r="F147" s="75">
        <v>187785.65563999998</v>
      </c>
      <c r="G147" s="21">
        <v>211833</v>
      </c>
      <c r="H147" s="21">
        <v>26078</v>
      </c>
      <c r="I147" s="21">
        <v>92143</v>
      </c>
      <c r="J147" s="53">
        <f>ROUND(D147/G147*100-100,2)</f>
        <v>62.76</v>
      </c>
      <c r="K147" s="53">
        <f t="shared" si="67"/>
        <v>100.19</v>
      </c>
      <c r="L147" s="53">
        <f t="shared" si="67"/>
        <v>103.8</v>
      </c>
      <c r="M147" s="9"/>
      <c r="N147" s="9"/>
      <c r="O147" s="78"/>
    </row>
    <row r="148" spans="1:16" x14ac:dyDescent="0.5">
      <c r="A148" s="8"/>
      <c r="B148" s="3" t="s">
        <v>42</v>
      </c>
      <c r="C148" s="11" t="s">
        <v>8</v>
      </c>
      <c r="D148" s="75">
        <v>31282.169000000002</v>
      </c>
      <c r="E148" s="75">
        <v>5360.5586877831993</v>
      </c>
      <c r="F148" s="75">
        <v>19291.684743999998</v>
      </c>
      <c r="G148" s="75">
        <v>27560</v>
      </c>
      <c r="H148" s="75">
        <v>4625</v>
      </c>
      <c r="I148" s="75">
        <v>16326</v>
      </c>
      <c r="J148" s="53">
        <f>ROUND(D148/G148*100-100,2)</f>
        <v>13.51</v>
      </c>
      <c r="K148" s="53">
        <f t="shared" ref="K148" si="68">ROUND(E148/H148*100-100,2)</f>
        <v>15.9</v>
      </c>
      <c r="L148" s="53">
        <f t="shared" ref="L148" si="69">ROUND(F148/I148*100-100,2)</f>
        <v>18.170000000000002</v>
      </c>
      <c r="M148" s="9"/>
      <c r="N148" s="9"/>
      <c r="O148" s="78"/>
    </row>
    <row r="149" spans="1:16" x14ac:dyDescent="0.5">
      <c r="A149" s="8"/>
      <c r="B149" s="3" t="s">
        <v>43</v>
      </c>
      <c r="C149" s="11" t="s">
        <v>8</v>
      </c>
      <c r="D149" s="75">
        <v>0</v>
      </c>
      <c r="E149" s="75">
        <v>0</v>
      </c>
      <c r="F149" s="75">
        <v>0</v>
      </c>
      <c r="G149" s="75">
        <v>0</v>
      </c>
      <c r="H149" s="75">
        <v>0</v>
      </c>
      <c r="I149" s="75">
        <v>0</v>
      </c>
      <c r="J149" s="53" t="s">
        <v>113</v>
      </c>
      <c r="K149" s="53" t="s">
        <v>113</v>
      </c>
      <c r="L149" s="53" t="s">
        <v>113</v>
      </c>
      <c r="M149" s="9"/>
      <c r="N149" s="9"/>
      <c r="O149" s="78"/>
    </row>
    <row r="150" spans="1:16" x14ac:dyDescent="0.5">
      <c r="A150" s="8"/>
      <c r="B150" s="3"/>
      <c r="C150" s="11"/>
      <c r="D150" s="75"/>
      <c r="E150" s="75"/>
      <c r="F150" s="75"/>
      <c r="G150" s="21"/>
      <c r="H150" s="21"/>
      <c r="I150" s="21"/>
      <c r="J150" s="53"/>
      <c r="K150" s="53"/>
      <c r="L150" s="53"/>
      <c r="M150" s="9"/>
      <c r="N150" s="9"/>
      <c r="O150" s="78"/>
      <c r="P150" s="18"/>
    </row>
    <row r="151" spans="1:16" x14ac:dyDescent="0.5">
      <c r="A151" s="8" t="s">
        <v>44</v>
      </c>
      <c r="B151" s="3" t="s">
        <v>45</v>
      </c>
      <c r="C151" s="11"/>
      <c r="D151" s="75"/>
      <c r="E151" s="7">
        <f t="shared" ref="E151:F151" si="70">SUM(E152,E153,E157,E168,E172,E176,E177,E178,E179,E184,E193,E194,E195,E196,E197,E199,E198)</f>
        <v>307015.28210036812</v>
      </c>
      <c r="F151" s="7">
        <f t="shared" si="70"/>
        <v>1105592.4167631003</v>
      </c>
      <c r="G151" s="75"/>
      <c r="H151" s="7">
        <f t="shared" ref="H151:I151" si="71">SUM(H152,H153,H157,H168,H172,H176,H177,H178,H179,H184,H193,H194,H195,H196,H197,H199,H198)</f>
        <v>293127</v>
      </c>
      <c r="I151" s="7">
        <f t="shared" si="71"/>
        <v>1036311</v>
      </c>
      <c r="J151" s="53"/>
      <c r="K151" s="53">
        <f t="shared" ref="K151:L157" si="72">ROUND(E151/H151*100-100,2)</f>
        <v>4.74</v>
      </c>
      <c r="L151" s="53">
        <f t="shared" si="72"/>
        <v>6.69</v>
      </c>
      <c r="M151" s="9"/>
      <c r="N151" s="9"/>
      <c r="O151" s="78"/>
      <c r="P151" s="18"/>
    </row>
    <row r="152" spans="1:16" x14ac:dyDescent="0.5">
      <c r="A152" s="8"/>
      <c r="B152" s="3" t="s">
        <v>46</v>
      </c>
      <c r="C152" s="11" t="s">
        <v>25</v>
      </c>
      <c r="D152" s="75">
        <v>476</v>
      </c>
      <c r="E152" s="75">
        <v>3202.2825528233002</v>
      </c>
      <c r="F152" s="75">
        <v>11531.262010700004</v>
      </c>
      <c r="G152" s="21">
        <v>633.40800000000002</v>
      </c>
      <c r="H152" s="21">
        <v>3516</v>
      </c>
      <c r="I152" s="21">
        <v>12429</v>
      </c>
      <c r="J152" s="53">
        <f>ROUND(D152/G152*100-100,2)</f>
        <v>-24.85</v>
      </c>
      <c r="K152" s="53">
        <f t="shared" si="72"/>
        <v>-8.92</v>
      </c>
      <c r="L152" s="53">
        <f t="shared" si="72"/>
        <v>-7.22</v>
      </c>
      <c r="M152" s="9"/>
      <c r="N152" s="9"/>
      <c r="O152" s="78"/>
    </row>
    <row r="153" spans="1:16" x14ac:dyDescent="0.5">
      <c r="A153" s="8"/>
      <c r="B153" s="3" t="s">
        <v>47</v>
      </c>
      <c r="C153" s="11" t="s">
        <v>36</v>
      </c>
      <c r="D153" s="53"/>
      <c r="E153" s="7">
        <f t="shared" ref="E153:F153" si="73">SUM(E154:E156)</f>
        <v>25364.381993474497</v>
      </c>
      <c r="F153" s="7">
        <f t="shared" si="73"/>
        <v>91349.344537500001</v>
      </c>
      <c r="G153" s="53"/>
      <c r="H153" s="7">
        <f t="shared" ref="H153:I153" si="74">SUM(H154:H156)</f>
        <v>31387</v>
      </c>
      <c r="I153" s="7">
        <f t="shared" si="74"/>
        <v>110948</v>
      </c>
      <c r="J153" s="53"/>
      <c r="K153" s="53">
        <f t="shared" si="72"/>
        <v>-19.190000000000001</v>
      </c>
      <c r="L153" s="53">
        <f t="shared" si="72"/>
        <v>-17.66</v>
      </c>
      <c r="M153" s="9"/>
      <c r="N153" s="9"/>
      <c r="O153" s="78"/>
    </row>
    <row r="154" spans="1:16" x14ac:dyDescent="0.5">
      <c r="B154" s="3" t="s">
        <v>48</v>
      </c>
      <c r="C154" s="11" t="s">
        <v>29</v>
      </c>
      <c r="D154" s="75">
        <v>774</v>
      </c>
      <c r="E154" s="75">
        <v>12236.384639709198</v>
      </c>
      <c r="F154" s="75">
        <v>44069.574818399997</v>
      </c>
      <c r="G154" s="21">
        <v>1274.1079999999999</v>
      </c>
      <c r="H154" s="21">
        <v>20232</v>
      </c>
      <c r="I154" s="21">
        <v>71513</v>
      </c>
      <c r="J154" s="53">
        <f>ROUND(D154/G154*100-100,2)</f>
        <v>-39.25</v>
      </c>
      <c r="K154" s="53">
        <f t="shared" si="72"/>
        <v>-39.520000000000003</v>
      </c>
      <c r="L154" s="53">
        <f t="shared" si="72"/>
        <v>-38.380000000000003</v>
      </c>
      <c r="M154" s="9"/>
      <c r="N154" s="9"/>
      <c r="O154" s="78"/>
    </row>
    <row r="155" spans="1:16" x14ac:dyDescent="0.5">
      <c r="B155" s="3" t="s">
        <v>49</v>
      </c>
      <c r="C155" s="11" t="s">
        <v>29</v>
      </c>
      <c r="D155" s="75">
        <v>249</v>
      </c>
      <c r="E155" s="75">
        <v>5127.2416832661984</v>
      </c>
      <c r="F155" s="75">
        <v>18466.101541099993</v>
      </c>
      <c r="G155" s="21">
        <v>219.47800000000001</v>
      </c>
      <c r="H155" s="21">
        <v>4193</v>
      </c>
      <c r="I155" s="21">
        <v>14820</v>
      </c>
      <c r="J155" s="53">
        <f>ROUND(D155/G155*100-100,2)</f>
        <v>13.45</v>
      </c>
      <c r="K155" s="53">
        <f t="shared" si="72"/>
        <v>22.28</v>
      </c>
      <c r="L155" s="53">
        <f t="shared" si="72"/>
        <v>24.6</v>
      </c>
      <c r="M155" s="9"/>
      <c r="N155" s="9"/>
      <c r="O155" s="78"/>
    </row>
    <row r="156" spans="1:16" x14ac:dyDescent="0.5">
      <c r="B156" s="3" t="s">
        <v>50</v>
      </c>
      <c r="C156" s="11" t="s">
        <v>36</v>
      </c>
      <c r="D156" s="53"/>
      <c r="E156" s="75">
        <v>8000.7556704990993</v>
      </c>
      <c r="F156" s="75">
        <v>28813.668178</v>
      </c>
      <c r="G156" s="53">
        <v>1147.684</v>
      </c>
      <c r="H156" s="21">
        <v>6962</v>
      </c>
      <c r="I156" s="21">
        <v>24615</v>
      </c>
      <c r="J156" s="53"/>
      <c r="K156" s="53">
        <f t="shared" si="72"/>
        <v>14.92</v>
      </c>
      <c r="L156" s="53">
        <f t="shared" si="72"/>
        <v>17.059999999999999</v>
      </c>
      <c r="M156" s="9"/>
      <c r="N156" s="9"/>
      <c r="O156" s="78"/>
    </row>
    <row r="157" spans="1:16" x14ac:dyDescent="0.5">
      <c r="A157" s="8"/>
      <c r="B157" s="3" t="s">
        <v>51</v>
      </c>
      <c r="C157" s="11" t="s">
        <v>8</v>
      </c>
      <c r="D157" s="75">
        <v>2009.7897865</v>
      </c>
      <c r="E157" s="75">
        <v>9720.4636819060997</v>
      </c>
      <c r="F157" s="75">
        <v>35011.229532600002</v>
      </c>
      <c r="G157" s="21">
        <v>2125.8719999999998</v>
      </c>
      <c r="H157" s="21">
        <v>9646</v>
      </c>
      <c r="I157" s="21">
        <v>34116</v>
      </c>
      <c r="J157" s="53">
        <f>ROUND(D157/G157*100-100,2)</f>
        <v>-5.46</v>
      </c>
      <c r="K157" s="53">
        <f t="shared" si="72"/>
        <v>0.77</v>
      </c>
      <c r="L157" s="53">
        <f t="shared" si="72"/>
        <v>2.62</v>
      </c>
      <c r="M157" s="9"/>
      <c r="N157" s="9"/>
      <c r="O157" s="78"/>
    </row>
    <row r="158" spans="1:16" x14ac:dyDescent="0.5">
      <c r="A158" s="58"/>
      <c r="B158" s="59"/>
      <c r="C158" s="59"/>
      <c r="D158" s="79"/>
      <c r="E158" s="79"/>
      <c r="F158" s="80"/>
      <c r="G158" s="79"/>
      <c r="H158" s="79"/>
      <c r="I158" s="79"/>
      <c r="J158" s="81"/>
      <c r="K158" s="81"/>
      <c r="L158" s="81"/>
      <c r="M158" s="76"/>
      <c r="N158" s="78"/>
      <c r="O158" s="78"/>
    </row>
    <row r="159" spans="1:16" x14ac:dyDescent="0.5">
      <c r="J159" s="67"/>
      <c r="K159" s="67" t="s">
        <v>89</v>
      </c>
      <c r="L159" s="67"/>
      <c r="N159" s="82"/>
      <c r="O159" s="82"/>
    </row>
    <row r="160" spans="1:16" x14ac:dyDescent="0.5">
      <c r="A160" s="104" t="s">
        <v>128</v>
      </c>
      <c r="B160" s="104"/>
      <c r="C160" s="104"/>
      <c r="D160" s="104"/>
      <c r="E160" s="104"/>
      <c r="F160" s="104"/>
      <c r="G160" s="104"/>
      <c r="H160" s="104"/>
      <c r="I160" s="104"/>
      <c r="J160" s="104"/>
      <c r="K160" s="104"/>
      <c r="L160" s="104"/>
      <c r="N160" s="82"/>
      <c r="O160" s="82"/>
    </row>
    <row r="161" spans="1:15" x14ac:dyDescent="0.5">
      <c r="A161" s="11"/>
      <c r="B161" s="11"/>
      <c r="C161" s="11"/>
      <c r="D161" s="11"/>
      <c r="E161" s="5"/>
      <c r="F161" s="11"/>
      <c r="G161" s="11"/>
      <c r="H161" s="5"/>
      <c r="I161" s="11"/>
      <c r="J161" s="11"/>
      <c r="K161" s="5"/>
      <c r="L161" s="11"/>
      <c r="N161" s="82"/>
      <c r="O161" s="82"/>
    </row>
    <row r="162" spans="1:15" x14ac:dyDescent="0.5">
      <c r="E162" s="2"/>
      <c r="H162" s="2"/>
      <c r="I162" s="3" t="s">
        <v>107</v>
      </c>
      <c r="K162" s="2"/>
      <c r="N162" s="82"/>
      <c r="O162" s="82"/>
    </row>
    <row r="163" spans="1:15" x14ac:dyDescent="0.5">
      <c r="E163" s="2"/>
      <c r="H163" s="2"/>
      <c r="I163" s="3" t="s">
        <v>106</v>
      </c>
      <c r="J163" s="59"/>
      <c r="K163" s="4"/>
      <c r="L163" s="59"/>
      <c r="N163" s="82"/>
      <c r="O163" s="82"/>
    </row>
    <row r="164" spans="1:15" x14ac:dyDescent="0.5">
      <c r="A164" s="68"/>
      <c r="B164" s="69"/>
      <c r="C164" s="27" t="s">
        <v>90</v>
      </c>
      <c r="D164" s="102" t="s">
        <v>127</v>
      </c>
      <c r="E164" s="103"/>
      <c r="F164" s="105"/>
      <c r="G164" s="102" t="s">
        <v>126</v>
      </c>
      <c r="H164" s="103"/>
      <c r="I164" s="105"/>
      <c r="J164" s="70" t="s">
        <v>122</v>
      </c>
      <c r="K164" s="2"/>
    </row>
    <row r="165" spans="1:15" x14ac:dyDescent="0.5">
      <c r="A165" s="1" t="s">
        <v>1</v>
      </c>
      <c r="B165" s="71"/>
      <c r="C165" s="11" t="s">
        <v>91</v>
      </c>
      <c r="D165" s="37"/>
      <c r="E165" s="2"/>
      <c r="F165" s="36"/>
      <c r="H165" s="17"/>
      <c r="J165" s="72" t="s">
        <v>123</v>
      </c>
      <c r="K165" s="4"/>
      <c r="L165" s="59"/>
    </row>
    <row r="166" spans="1:15" x14ac:dyDescent="0.5">
      <c r="A166" s="3" t="s">
        <v>2</v>
      </c>
      <c r="B166" s="71" t="s">
        <v>93</v>
      </c>
      <c r="C166" s="11" t="s">
        <v>94</v>
      </c>
      <c r="D166" s="40" t="s">
        <v>95</v>
      </c>
      <c r="E166" s="100" t="s">
        <v>96</v>
      </c>
      <c r="F166" s="101"/>
      <c r="G166" s="40" t="s">
        <v>95</v>
      </c>
      <c r="H166" s="100" t="s">
        <v>96</v>
      </c>
      <c r="I166" s="101"/>
      <c r="J166" s="40" t="s">
        <v>95</v>
      </c>
      <c r="K166" s="102" t="s">
        <v>96</v>
      </c>
      <c r="L166" s="103"/>
    </row>
    <row r="167" spans="1:15" x14ac:dyDescent="0.5">
      <c r="A167" s="59"/>
      <c r="B167" s="63"/>
      <c r="C167" s="43" t="s">
        <v>97</v>
      </c>
      <c r="D167" s="63"/>
      <c r="E167" s="44" t="s">
        <v>98</v>
      </c>
      <c r="F167" s="45" t="s">
        <v>99</v>
      </c>
      <c r="G167" s="73"/>
      <c r="H167" s="44" t="s">
        <v>98</v>
      </c>
      <c r="I167" s="45" t="s">
        <v>100</v>
      </c>
      <c r="J167" s="74"/>
      <c r="K167" s="44" t="s">
        <v>98</v>
      </c>
      <c r="L167" s="50" t="s">
        <v>100</v>
      </c>
    </row>
    <row r="168" spans="1:15" x14ac:dyDescent="0.5">
      <c r="A168" s="8"/>
      <c r="B168" s="3" t="s">
        <v>53</v>
      </c>
      <c r="C168" s="11" t="s">
        <v>6</v>
      </c>
      <c r="D168" s="53"/>
      <c r="E168" s="7">
        <f t="shared" ref="E168:F168" si="75">SUM(E169:E171)</f>
        <v>50289.3062184304</v>
      </c>
      <c r="F168" s="7">
        <f t="shared" si="75"/>
        <v>181116.78212429999</v>
      </c>
      <c r="G168" s="83"/>
      <c r="H168" s="7">
        <f t="shared" ref="H168:I168" si="76">SUM(H169:H171)</f>
        <v>43216</v>
      </c>
      <c r="I168" s="7">
        <f t="shared" si="76"/>
        <v>152765</v>
      </c>
      <c r="J168" s="53"/>
      <c r="K168" s="53">
        <f t="shared" ref="K168:K179" si="77">ROUND(E168/H168*100-100,2)</f>
        <v>16.37</v>
      </c>
      <c r="L168" s="53">
        <f t="shared" ref="L168:L179" si="78">ROUND(F168/I168*100-100,2)</f>
        <v>18.559999999999999</v>
      </c>
      <c r="M168" s="78"/>
      <c r="N168" s="78"/>
      <c r="O168" s="78"/>
    </row>
    <row r="169" spans="1:15" x14ac:dyDescent="0.5">
      <c r="B169" s="3" t="s">
        <v>55</v>
      </c>
      <c r="C169" s="11" t="s">
        <v>56</v>
      </c>
      <c r="D169" s="21">
        <v>792</v>
      </c>
      <c r="E169" s="21">
        <v>23652.106039373099</v>
      </c>
      <c r="F169" s="21">
        <v>85183.69205350001</v>
      </c>
      <c r="G169" s="21">
        <v>654.75300000000004</v>
      </c>
      <c r="H169" s="21">
        <v>19860</v>
      </c>
      <c r="I169" s="21">
        <v>70196</v>
      </c>
      <c r="J169" s="53">
        <f>ROUND(D169/G169*100-100,2)</f>
        <v>20.96</v>
      </c>
      <c r="K169" s="53">
        <f t="shared" si="77"/>
        <v>19.09</v>
      </c>
      <c r="L169" s="53">
        <f t="shared" si="78"/>
        <v>21.35</v>
      </c>
      <c r="M169" s="9"/>
      <c r="N169" s="9"/>
      <c r="O169" s="78"/>
    </row>
    <row r="170" spans="1:15" x14ac:dyDescent="0.5">
      <c r="B170" s="3" t="s">
        <v>57</v>
      </c>
      <c r="C170" s="11" t="s">
        <v>56</v>
      </c>
      <c r="D170" s="21">
        <v>2805</v>
      </c>
      <c r="E170" s="21">
        <v>25507.023767164195</v>
      </c>
      <c r="F170" s="21">
        <v>91861.250624599983</v>
      </c>
      <c r="G170" s="21">
        <v>2597.3710000000001</v>
      </c>
      <c r="H170" s="21">
        <v>22291</v>
      </c>
      <c r="I170" s="21">
        <v>78804</v>
      </c>
      <c r="J170" s="53">
        <f>ROUND(D170/G170*100-100,2)</f>
        <v>7.99</v>
      </c>
      <c r="K170" s="53">
        <f t="shared" si="77"/>
        <v>14.43</v>
      </c>
      <c r="L170" s="53">
        <f t="shared" si="78"/>
        <v>16.57</v>
      </c>
      <c r="M170" s="9"/>
      <c r="N170" s="9"/>
      <c r="O170" s="78"/>
    </row>
    <row r="171" spans="1:15" x14ac:dyDescent="0.5">
      <c r="B171" s="3" t="s">
        <v>58</v>
      </c>
      <c r="C171" s="11" t="s">
        <v>6</v>
      </c>
      <c r="D171" s="53"/>
      <c r="E171" s="21">
        <v>1130.1764118931001</v>
      </c>
      <c r="F171" s="21">
        <v>4071.8394462000001</v>
      </c>
      <c r="G171" s="53"/>
      <c r="H171" s="21">
        <v>1065</v>
      </c>
      <c r="I171" s="21">
        <v>3765</v>
      </c>
      <c r="J171" s="53"/>
      <c r="K171" s="53">
        <f t="shared" si="77"/>
        <v>6.12</v>
      </c>
      <c r="L171" s="53">
        <f t="shared" si="78"/>
        <v>8.15</v>
      </c>
      <c r="M171" s="9"/>
      <c r="N171" s="9"/>
      <c r="O171" s="78"/>
    </row>
    <row r="172" spans="1:15" x14ac:dyDescent="0.5">
      <c r="A172" s="8"/>
      <c r="B172" s="3" t="s">
        <v>59</v>
      </c>
      <c r="C172" s="11" t="s">
        <v>60</v>
      </c>
      <c r="D172" s="7">
        <f t="shared" ref="D172:F172" si="79">SUM(D173:D175)</f>
        <v>5112.9660000000003</v>
      </c>
      <c r="E172" s="7">
        <f t="shared" si="79"/>
        <v>14503.471465060098</v>
      </c>
      <c r="F172" s="7">
        <f t="shared" si="79"/>
        <v>52226.267427999999</v>
      </c>
      <c r="G172" s="7">
        <f t="shared" ref="G172:I172" si="80">SUM(G173:G175)</f>
        <v>5144.5139999999992</v>
      </c>
      <c r="H172" s="7">
        <f t="shared" si="80"/>
        <v>12899</v>
      </c>
      <c r="I172" s="7">
        <f t="shared" si="80"/>
        <v>45577</v>
      </c>
      <c r="J172" s="53">
        <f>ROUND(D172/G172*100-100,2)</f>
        <v>-0.61</v>
      </c>
      <c r="K172" s="53">
        <f t="shared" si="77"/>
        <v>12.44</v>
      </c>
      <c r="L172" s="53">
        <f t="shared" si="78"/>
        <v>14.59</v>
      </c>
      <c r="M172" s="9"/>
      <c r="N172" s="9"/>
      <c r="O172" s="78"/>
    </row>
    <row r="173" spans="1:15" x14ac:dyDescent="0.5">
      <c r="A173" s="8"/>
      <c r="B173" s="3" t="s">
        <v>61</v>
      </c>
      <c r="C173" s="11" t="s">
        <v>60</v>
      </c>
      <c r="D173" s="21">
        <v>2539</v>
      </c>
      <c r="E173" s="21">
        <v>11861.896029317497</v>
      </c>
      <c r="F173" s="21">
        <v>42712.421033799998</v>
      </c>
      <c r="G173" s="21">
        <v>2124.5349999999999</v>
      </c>
      <c r="H173" s="21">
        <v>10176</v>
      </c>
      <c r="I173" s="21">
        <v>35948</v>
      </c>
      <c r="J173" s="53">
        <f>ROUND(D173/G173*100-100,2)</f>
        <v>19.510000000000002</v>
      </c>
      <c r="K173" s="53">
        <f t="shared" si="77"/>
        <v>16.57</v>
      </c>
      <c r="L173" s="53">
        <f t="shared" si="78"/>
        <v>18.82</v>
      </c>
      <c r="M173" s="9"/>
      <c r="N173" s="9"/>
      <c r="O173" s="78"/>
    </row>
    <row r="174" spans="1:15" x14ac:dyDescent="0.5">
      <c r="A174" s="8"/>
      <c r="B174" s="3" t="s">
        <v>62</v>
      </c>
      <c r="C174" s="11" t="s">
        <v>60</v>
      </c>
      <c r="D174" s="21">
        <v>38</v>
      </c>
      <c r="E174" s="21">
        <v>224.57143265580001</v>
      </c>
      <c r="F174" s="21">
        <v>808.2835321</v>
      </c>
      <c r="G174" s="21">
        <v>19.919</v>
      </c>
      <c r="H174" s="21">
        <v>125</v>
      </c>
      <c r="I174" s="21">
        <v>441</v>
      </c>
      <c r="J174" s="53">
        <f>ROUND(D174/G174*100-100,2)</f>
        <v>90.77</v>
      </c>
      <c r="K174" s="53">
        <f t="shared" si="77"/>
        <v>79.66</v>
      </c>
      <c r="L174" s="53">
        <f t="shared" si="78"/>
        <v>83.28</v>
      </c>
      <c r="M174" s="9"/>
      <c r="N174" s="9"/>
      <c r="O174" s="78"/>
    </row>
    <row r="175" spans="1:15" x14ac:dyDescent="0.5">
      <c r="A175" s="8"/>
      <c r="B175" s="3" t="s">
        <v>63</v>
      </c>
      <c r="C175" s="11" t="s">
        <v>60</v>
      </c>
      <c r="D175" s="21">
        <v>2535.9659999999999</v>
      </c>
      <c r="E175" s="21">
        <v>2417.0040030867999</v>
      </c>
      <c r="F175" s="21">
        <v>8705.5628620999996</v>
      </c>
      <c r="G175" s="21">
        <v>3000.06</v>
      </c>
      <c r="H175" s="21">
        <v>2598</v>
      </c>
      <c r="I175" s="21">
        <v>9188</v>
      </c>
      <c r="J175" s="53">
        <f>ROUND(D175/G175*100-100,2)</f>
        <v>-15.47</v>
      </c>
      <c r="K175" s="53">
        <f t="shared" si="77"/>
        <v>-6.97</v>
      </c>
      <c r="L175" s="53">
        <f t="shared" si="78"/>
        <v>-5.25</v>
      </c>
      <c r="M175" s="9"/>
      <c r="N175" s="9"/>
      <c r="O175" s="78"/>
    </row>
    <row r="176" spans="1:15" x14ac:dyDescent="0.5">
      <c r="A176" s="8"/>
      <c r="B176" s="3" t="s">
        <v>64</v>
      </c>
      <c r="C176" s="11" t="s">
        <v>6</v>
      </c>
      <c r="D176" s="53"/>
      <c r="E176" s="21">
        <v>33651.132649151616</v>
      </c>
      <c r="F176" s="21">
        <v>121202.81990600015</v>
      </c>
      <c r="G176" s="53"/>
      <c r="H176" s="21">
        <v>31512</v>
      </c>
      <c r="I176" s="21">
        <v>111403</v>
      </c>
      <c r="J176" s="53"/>
      <c r="K176" s="53">
        <f t="shared" si="77"/>
        <v>6.79</v>
      </c>
      <c r="L176" s="53">
        <f t="shared" si="78"/>
        <v>8.8000000000000007</v>
      </c>
      <c r="M176" s="9"/>
      <c r="N176" s="9"/>
      <c r="O176" s="78"/>
    </row>
    <row r="177" spans="1:15" x14ac:dyDescent="0.5">
      <c r="A177" s="8"/>
      <c r="B177" s="3" t="s">
        <v>65</v>
      </c>
      <c r="C177" s="11" t="s">
        <v>6</v>
      </c>
      <c r="D177" s="53"/>
      <c r="E177" s="21">
        <v>4324.6428330550007</v>
      </c>
      <c r="F177" s="21">
        <v>15575.793736400003</v>
      </c>
      <c r="G177" s="53"/>
      <c r="H177" s="21">
        <v>3766</v>
      </c>
      <c r="I177" s="21">
        <v>13315</v>
      </c>
      <c r="J177" s="53"/>
      <c r="K177" s="53">
        <f t="shared" si="77"/>
        <v>14.83</v>
      </c>
      <c r="L177" s="53">
        <f t="shared" si="78"/>
        <v>16.98</v>
      </c>
      <c r="M177" s="9"/>
      <c r="N177" s="9"/>
      <c r="O177" s="78"/>
    </row>
    <row r="178" spans="1:15" x14ac:dyDescent="0.5">
      <c r="A178" s="8"/>
      <c r="B178" s="3" t="s">
        <v>66</v>
      </c>
      <c r="C178" s="11" t="s">
        <v>67</v>
      </c>
      <c r="D178" s="21">
        <v>492</v>
      </c>
      <c r="E178" s="21">
        <v>511.70906055249998</v>
      </c>
      <c r="F178" s="21">
        <v>1843.4853668000001</v>
      </c>
      <c r="G178" s="21">
        <v>376.42700000000002</v>
      </c>
      <c r="H178" s="21">
        <v>380</v>
      </c>
      <c r="I178" s="21">
        <v>1345</v>
      </c>
      <c r="J178" s="53">
        <f>ROUND(D178/G178*100-100,2)</f>
        <v>30.7</v>
      </c>
      <c r="K178" s="53">
        <f t="shared" si="77"/>
        <v>34.659999999999997</v>
      </c>
      <c r="L178" s="53">
        <f t="shared" si="78"/>
        <v>37.06</v>
      </c>
      <c r="M178" s="9"/>
      <c r="N178" s="9"/>
      <c r="O178" s="78"/>
    </row>
    <row r="179" spans="1:15" x14ac:dyDescent="0.5">
      <c r="A179" s="8"/>
      <c r="B179" s="3" t="s">
        <v>68</v>
      </c>
      <c r="C179" s="11" t="s">
        <v>6</v>
      </c>
      <c r="D179" s="53"/>
      <c r="E179" s="7">
        <f t="shared" ref="E179:F179" si="81">SUM(E180:E183)</f>
        <v>97923.6218446821</v>
      </c>
      <c r="F179" s="7">
        <f t="shared" si="81"/>
        <v>352634.83383550006</v>
      </c>
      <c r="G179" s="53"/>
      <c r="H179" s="7">
        <f t="shared" ref="H179:I179" si="82">SUM(H180:H183)</f>
        <v>94142</v>
      </c>
      <c r="I179" s="7">
        <f t="shared" si="82"/>
        <v>332914</v>
      </c>
      <c r="J179" s="53"/>
      <c r="K179" s="53">
        <f t="shared" si="77"/>
        <v>4.0199999999999996</v>
      </c>
      <c r="L179" s="53">
        <f t="shared" si="78"/>
        <v>5.92</v>
      </c>
      <c r="M179" s="9"/>
      <c r="N179" s="9"/>
      <c r="O179" s="78"/>
    </row>
    <row r="180" spans="1:15" x14ac:dyDescent="0.5">
      <c r="A180" s="3"/>
      <c r="B180" s="3" t="s">
        <v>69</v>
      </c>
      <c r="C180" s="11" t="s">
        <v>67</v>
      </c>
      <c r="D180" s="21">
        <v>0</v>
      </c>
      <c r="E180" s="21">
        <v>0</v>
      </c>
      <c r="F180" s="21">
        <v>0</v>
      </c>
      <c r="G180" s="75">
        <v>0</v>
      </c>
      <c r="H180" s="75">
        <v>0</v>
      </c>
      <c r="I180" s="75">
        <v>0</v>
      </c>
      <c r="J180" s="53" t="s">
        <v>113</v>
      </c>
      <c r="K180" s="53" t="s">
        <v>113</v>
      </c>
      <c r="L180" s="53" t="s">
        <v>113</v>
      </c>
      <c r="M180" s="9"/>
      <c r="N180" s="9"/>
      <c r="O180" s="78"/>
    </row>
    <row r="181" spans="1:15" x14ac:dyDescent="0.5">
      <c r="A181" s="3"/>
      <c r="B181" s="3" t="s">
        <v>70</v>
      </c>
      <c r="C181" s="11" t="s">
        <v>67</v>
      </c>
      <c r="D181" s="21">
        <v>89197</v>
      </c>
      <c r="E181" s="21">
        <v>26517.181880132201</v>
      </c>
      <c r="F181" s="21">
        <v>95483.758940300002</v>
      </c>
      <c r="G181" s="21">
        <v>80944.975999999995</v>
      </c>
      <c r="H181" s="21">
        <v>24129</v>
      </c>
      <c r="I181" s="21">
        <v>85311</v>
      </c>
      <c r="J181" s="53">
        <f t="shared" ref="J181:L182" si="83">ROUND(D181/G181*100-100,2)</f>
        <v>10.19</v>
      </c>
      <c r="K181" s="53">
        <f t="shared" si="83"/>
        <v>9.9</v>
      </c>
      <c r="L181" s="53">
        <f t="shared" si="83"/>
        <v>11.92</v>
      </c>
      <c r="M181" s="9"/>
      <c r="N181" s="9"/>
      <c r="O181" s="78"/>
    </row>
    <row r="182" spans="1:15" x14ac:dyDescent="0.5">
      <c r="A182" s="3"/>
      <c r="B182" s="3" t="s">
        <v>71</v>
      </c>
      <c r="C182" s="11" t="s">
        <v>67</v>
      </c>
      <c r="D182" s="21">
        <v>16410.149446999996</v>
      </c>
      <c r="E182" s="21">
        <v>20353.714409646498</v>
      </c>
      <c r="F182" s="21">
        <v>73301.343397300021</v>
      </c>
      <c r="G182" s="21">
        <v>23922.82</v>
      </c>
      <c r="H182" s="21">
        <v>27839</v>
      </c>
      <c r="I182" s="21">
        <v>98428</v>
      </c>
      <c r="J182" s="53">
        <f t="shared" si="83"/>
        <v>-31.4</v>
      </c>
      <c r="K182" s="53">
        <f t="shared" si="83"/>
        <v>-26.89</v>
      </c>
      <c r="L182" s="53">
        <f t="shared" si="83"/>
        <v>-25.53</v>
      </c>
      <c r="M182" s="9"/>
      <c r="N182" s="9"/>
      <c r="O182" s="78"/>
    </row>
    <row r="183" spans="1:15" x14ac:dyDescent="0.5">
      <c r="A183" s="3"/>
      <c r="B183" s="3" t="s">
        <v>72</v>
      </c>
      <c r="C183" s="11" t="s">
        <v>6</v>
      </c>
      <c r="D183" s="53"/>
      <c r="E183" s="21">
        <v>51052.725554903402</v>
      </c>
      <c r="F183" s="21">
        <v>183849.73149790001</v>
      </c>
      <c r="G183" s="53"/>
      <c r="H183" s="21">
        <v>42174</v>
      </c>
      <c r="I183" s="21">
        <v>149175</v>
      </c>
      <c r="J183" s="53"/>
      <c r="K183" s="53">
        <f t="shared" ref="K183:L187" si="84">ROUND(E183/H183*100-100,2)</f>
        <v>21.05</v>
      </c>
      <c r="L183" s="53">
        <f t="shared" si="84"/>
        <v>23.24</v>
      </c>
      <c r="M183" s="9"/>
      <c r="N183" s="9"/>
      <c r="O183" s="78"/>
    </row>
    <row r="184" spans="1:15" x14ac:dyDescent="0.5">
      <c r="A184" s="8"/>
      <c r="B184" s="3" t="s">
        <v>73</v>
      </c>
      <c r="C184" s="11" t="s">
        <v>6</v>
      </c>
      <c r="D184" s="53"/>
      <c r="E184" s="7">
        <f t="shared" ref="E184:F184" si="85">SUM(E185:E192)</f>
        <v>32955.466238794303</v>
      </c>
      <c r="F184" s="7">
        <f t="shared" si="85"/>
        <v>118658.20873049997</v>
      </c>
      <c r="G184" s="53"/>
      <c r="H184" s="7">
        <f t="shared" ref="H184:I184" si="86">SUM(H185:H192)</f>
        <v>31759</v>
      </c>
      <c r="I184" s="7">
        <f t="shared" si="86"/>
        <v>112290</v>
      </c>
      <c r="J184" s="53"/>
      <c r="K184" s="53">
        <f t="shared" si="84"/>
        <v>3.77</v>
      </c>
      <c r="L184" s="53">
        <f t="shared" si="84"/>
        <v>5.67</v>
      </c>
      <c r="M184" s="9"/>
      <c r="N184" s="9"/>
      <c r="O184" s="78"/>
    </row>
    <row r="185" spans="1:15" x14ac:dyDescent="0.5">
      <c r="A185" s="3"/>
      <c r="B185" s="3" t="s">
        <v>74</v>
      </c>
      <c r="C185" s="11" t="s">
        <v>75</v>
      </c>
      <c r="D185" s="21">
        <v>312</v>
      </c>
      <c r="E185" s="21">
        <v>1563.7683823822999</v>
      </c>
      <c r="F185" s="21">
        <v>5630.7855433000004</v>
      </c>
      <c r="G185" s="21">
        <v>386.05700000000002</v>
      </c>
      <c r="H185" s="21">
        <v>2147</v>
      </c>
      <c r="I185" s="21">
        <v>7581</v>
      </c>
      <c r="J185" s="53">
        <f>ROUND(D185/G185*100-100,2)</f>
        <v>-19.18</v>
      </c>
      <c r="K185" s="53">
        <f t="shared" si="84"/>
        <v>-27.16</v>
      </c>
      <c r="L185" s="53">
        <f t="shared" si="84"/>
        <v>-25.73</v>
      </c>
      <c r="M185" s="9"/>
      <c r="N185" s="9"/>
      <c r="O185" s="78"/>
    </row>
    <row r="186" spans="1:15" x14ac:dyDescent="0.5">
      <c r="A186" s="3"/>
      <c r="B186" s="3" t="s">
        <v>76</v>
      </c>
      <c r="C186" s="11" t="s">
        <v>6</v>
      </c>
      <c r="D186" s="53"/>
      <c r="E186" s="21">
        <v>1153.2925415659001</v>
      </c>
      <c r="F186" s="21">
        <v>4155.9799911999999</v>
      </c>
      <c r="G186" s="53"/>
      <c r="H186" s="21">
        <v>1431</v>
      </c>
      <c r="I186" s="21">
        <v>5074</v>
      </c>
      <c r="J186" s="53"/>
      <c r="K186" s="53">
        <f t="shared" si="84"/>
        <v>-19.41</v>
      </c>
      <c r="L186" s="53">
        <f t="shared" si="84"/>
        <v>-18.09</v>
      </c>
      <c r="M186" s="9"/>
      <c r="N186" s="9"/>
      <c r="O186" s="78"/>
    </row>
    <row r="187" spans="1:15" x14ac:dyDescent="0.5">
      <c r="B187" s="3" t="s">
        <v>77</v>
      </c>
      <c r="C187" s="11" t="s">
        <v>6</v>
      </c>
      <c r="D187" s="53"/>
      <c r="E187" s="21">
        <v>8212.4447516166001</v>
      </c>
      <c r="F187" s="21">
        <v>29562.434357400001</v>
      </c>
      <c r="G187" s="53"/>
      <c r="H187" s="21">
        <v>7354</v>
      </c>
      <c r="I187" s="21">
        <v>25988</v>
      </c>
      <c r="J187" s="53"/>
      <c r="K187" s="53">
        <f t="shared" si="84"/>
        <v>11.67</v>
      </c>
      <c r="L187" s="53">
        <f t="shared" si="84"/>
        <v>13.75</v>
      </c>
      <c r="M187" s="9"/>
      <c r="N187" s="9"/>
      <c r="O187" s="78"/>
    </row>
    <row r="188" spans="1:15" x14ac:dyDescent="0.5">
      <c r="B188" s="3" t="s">
        <v>78</v>
      </c>
      <c r="C188" s="54"/>
      <c r="D188" s="21"/>
      <c r="E188" s="75"/>
      <c r="F188" s="75"/>
      <c r="G188" s="21"/>
      <c r="H188" s="75"/>
      <c r="I188" s="75"/>
      <c r="J188" s="53"/>
      <c r="K188" s="53"/>
      <c r="L188" s="53"/>
      <c r="M188" s="9"/>
      <c r="N188" s="9"/>
      <c r="O188" s="78"/>
    </row>
    <row r="189" spans="1:15" x14ac:dyDescent="0.5">
      <c r="B189" s="3" t="s">
        <v>79</v>
      </c>
      <c r="C189" s="11" t="s">
        <v>6</v>
      </c>
      <c r="D189" s="53"/>
      <c r="E189" s="75">
        <v>2482.0760305135</v>
      </c>
      <c r="F189" s="75">
        <v>8930.2137748999994</v>
      </c>
      <c r="G189" s="53"/>
      <c r="H189" s="75">
        <v>3490</v>
      </c>
      <c r="I189" s="75">
        <v>12341</v>
      </c>
      <c r="J189" s="53"/>
      <c r="K189" s="53">
        <f t="shared" ref="K189:K199" si="87">ROUND(E189/H189*100-100,2)</f>
        <v>-28.88</v>
      </c>
      <c r="L189" s="53">
        <f t="shared" ref="L189:L199" si="88">ROUND(F189/I189*100-100,2)</f>
        <v>-27.64</v>
      </c>
      <c r="M189" s="9"/>
      <c r="N189" s="9"/>
      <c r="O189" s="78"/>
    </row>
    <row r="190" spans="1:15" x14ac:dyDescent="0.5">
      <c r="B190" s="3" t="s">
        <v>80</v>
      </c>
      <c r="C190" s="11" t="s">
        <v>6</v>
      </c>
      <c r="D190" s="53"/>
      <c r="E190" s="21">
        <v>1591.1264686254999</v>
      </c>
      <c r="F190" s="21">
        <v>5730.9593291000001</v>
      </c>
      <c r="G190" s="53"/>
      <c r="H190" s="21">
        <v>1821</v>
      </c>
      <c r="I190" s="21">
        <v>6438</v>
      </c>
      <c r="J190" s="53"/>
      <c r="K190" s="53">
        <f t="shared" si="87"/>
        <v>-12.62</v>
      </c>
      <c r="L190" s="53">
        <f t="shared" si="88"/>
        <v>-10.98</v>
      </c>
      <c r="M190" s="9"/>
      <c r="N190" s="9"/>
      <c r="O190" s="78"/>
    </row>
    <row r="191" spans="1:15" x14ac:dyDescent="0.5">
      <c r="B191" s="3" t="s">
        <v>111</v>
      </c>
      <c r="C191" s="11" t="s">
        <v>75</v>
      </c>
      <c r="D191" s="21">
        <v>3419</v>
      </c>
      <c r="E191" s="21">
        <v>9595.2656991340991</v>
      </c>
      <c r="F191" s="21">
        <v>34556.831001099985</v>
      </c>
      <c r="G191" s="22">
        <v>6764.7389999999996</v>
      </c>
      <c r="H191" s="22">
        <v>8079</v>
      </c>
      <c r="I191" s="22">
        <v>28570</v>
      </c>
      <c r="J191" s="53">
        <f>ROUND(D191/G191*100-100,2)</f>
        <v>-49.46</v>
      </c>
      <c r="K191" s="53">
        <f t="shared" si="87"/>
        <v>18.77</v>
      </c>
      <c r="L191" s="53">
        <f t="shared" si="88"/>
        <v>20.95</v>
      </c>
      <c r="M191" s="9"/>
      <c r="N191" s="9"/>
      <c r="O191" s="78"/>
    </row>
    <row r="192" spans="1:15" x14ac:dyDescent="0.5">
      <c r="B192" s="3" t="s">
        <v>112</v>
      </c>
      <c r="C192" s="11" t="s">
        <v>6</v>
      </c>
      <c r="D192" s="53"/>
      <c r="E192" s="21">
        <v>8357.4923649564007</v>
      </c>
      <c r="F192" s="21">
        <v>30091.004733499998</v>
      </c>
      <c r="G192" s="53"/>
      <c r="H192" s="21">
        <v>7437</v>
      </c>
      <c r="I192" s="21">
        <v>26298</v>
      </c>
      <c r="J192" s="53"/>
      <c r="K192" s="53">
        <f t="shared" si="87"/>
        <v>12.38</v>
      </c>
      <c r="L192" s="53">
        <f t="shared" si="88"/>
        <v>14.42</v>
      </c>
      <c r="M192" s="9"/>
      <c r="N192" s="9"/>
      <c r="O192" s="78"/>
    </row>
    <row r="193" spans="1:18" x14ac:dyDescent="0.5">
      <c r="A193" s="8"/>
      <c r="B193" s="3" t="s">
        <v>81</v>
      </c>
      <c r="C193" s="11" t="s">
        <v>109</v>
      </c>
      <c r="D193" s="21">
        <v>549.67890569999997</v>
      </c>
      <c r="E193" s="21">
        <v>686.82385634399998</v>
      </c>
      <c r="F193" s="21">
        <v>2471.7067759000001</v>
      </c>
      <c r="G193" s="21">
        <v>211.57499999999999</v>
      </c>
      <c r="H193" s="21">
        <v>373</v>
      </c>
      <c r="I193" s="21">
        <v>1318</v>
      </c>
      <c r="J193" s="53">
        <f>ROUND(D193/G193*100-100,2)</f>
        <v>159.80000000000001</v>
      </c>
      <c r="K193" s="53">
        <f t="shared" si="87"/>
        <v>84.14</v>
      </c>
      <c r="L193" s="53">
        <f t="shared" si="88"/>
        <v>87.53</v>
      </c>
      <c r="M193" s="9"/>
      <c r="N193" s="9"/>
      <c r="O193" s="78"/>
    </row>
    <row r="194" spans="1:18" x14ac:dyDescent="0.5">
      <c r="A194" s="8"/>
      <c r="B194" s="3" t="s">
        <v>82</v>
      </c>
      <c r="C194" s="11" t="s">
        <v>6</v>
      </c>
      <c r="D194" s="53"/>
      <c r="E194" s="21">
        <v>1256.1375508705</v>
      </c>
      <c r="F194" s="21">
        <v>4525.6951174000005</v>
      </c>
      <c r="G194" s="53"/>
      <c r="H194" s="21">
        <v>14</v>
      </c>
      <c r="I194" s="21">
        <v>50</v>
      </c>
      <c r="J194" s="53"/>
      <c r="K194" s="53">
        <f t="shared" si="87"/>
        <v>8872.41</v>
      </c>
      <c r="L194" s="53">
        <f t="shared" si="88"/>
        <v>8951.39</v>
      </c>
      <c r="M194" s="9"/>
      <c r="N194" s="9"/>
      <c r="O194" s="78"/>
    </row>
    <row r="195" spans="1:18" x14ac:dyDescent="0.5">
      <c r="A195" s="8"/>
      <c r="B195" s="3" t="s">
        <v>83</v>
      </c>
      <c r="C195" s="11" t="s">
        <v>75</v>
      </c>
      <c r="D195" s="21">
        <v>164</v>
      </c>
      <c r="E195" s="21">
        <v>3236</v>
      </c>
      <c r="F195" s="21">
        <v>11665.087647200004</v>
      </c>
      <c r="G195" s="21">
        <v>219.39</v>
      </c>
      <c r="H195" s="21">
        <v>527</v>
      </c>
      <c r="I195" s="21">
        <v>1862</v>
      </c>
      <c r="J195" s="53">
        <f t="shared" ref="J195:J196" si="89">ROUND(D195/G195*100-100,2)</f>
        <v>-25.25</v>
      </c>
      <c r="K195" s="53">
        <f t="shared" si="87"/>
        <v>514.04</v>
      </c>
      <c r="L195" s="53">
        <f t="shared" si="88"/>
        <v>526.48</v>
      </c>
      <c r="M195" s="9"/>
      <c r="N195" s="9"/>
      <c r="O195" s="78"/>
    </row>
    <row r="196" spans="1:18" x14ac:dyDescent="0.5">
      <c r="A196" s="8"/>
      <c r="B196" s="3" t="s">
        <v>84</v>
      </c>
      <c r="C196" s="11" t="s">
        <v>67</v>
      </c>
      <c r="D196" s="21">
        <v>782.28474960000005</v>
      </c>
      <c r="E196" s="21">
        <v>22.975639514299999</v>
      </c>
      <c r="F196" s="21">
        <v>83.347900199999998</v>
      </c>
      <c r="G196" s="21">
        <v>4876.5600000000004</v>
      </c>
      <c r="H196" s="21">
        <v>139</v>
      </c>
      <c r="I196" s="21">
        <v>490</v>
      </c>
      <c r="J196" s="53">
        <f t="shared" si="89"/>
        <v>-83.96</v>
      </c>
      <c r="K196" s="53">
        <f t="shared" si="87"/>
        <v>-83.47</v>
      </c>
      <c r="L196" s="53">
        <f t="shared" si="88"/>
        <v>-82.99</v>
      </c>
      <c r="M196" s="9"/>
      <c r="N196" s="9"/>
      <c r="O196" s="78"/>
    </row>
    <row r="197" spans="1:18" x14ac:dyDescent="0.5">
      <c r="A197" s="8"/>
      <c r="B197" s="3" t="s">
        <v>85</v>
      </c>
      <c r="C197" s="11" t="s">
        <v>6</v>
      </c>
      <c r="D197" s="53"/>
      <c r="E197" s="21">
        <v>3</v>
      </c>
      <c r="F197" s="21">
        <v>10</v>
      </c>
      <c r="G197" s="53"/>
      <c r="H197" s="21">
        <v>1</v>
      </c>
      <c r="I197" s="21">
        <v>5</v>
      </c>
      <c r="J197" s="53"/>
      <c r="K197" s="53">
        <f t="shared" si="87"/>
        <v>200</v>
      </c>
      <c r="L197" s="53">
        <f t="shared" si="88"/>
        <v>100</v>
      </c>
      <c r="M197" s="9"/>
      <c r="N197" s="9"/>
      <c r="O197" s="78"/>
    </row>
    <row r="198" spans="1:18" x14ac:dyDescent="0.5">
      <c r="A198" s="8"/>
      <c r="B198" s="3" t="s">
        <v>86</v>
      </c>
      <c r="C198" s="11" t="s">
        <v>67</v>
      </c>
      <c r="D198" s="21">
        <v>2461996.58</v>
      </c>
      <c r="E198" s="21">
        <v>26922.060644844998</v>
      </c>
      <c r="F198" s="21">
        <v>96893.960069799999</v>
      </c>
      <c r="G198" s="21">
        <v>2528120</v>
      </c>
      <c r="H198" s="21">
        <v>28017</v>
      </c>
      <c r="I198" s="21">
        <v>99005</v>
      </c>
      <c r="J198" s="53">
        <f t="shared" ref="J198:J199" si="90">ROUND(D198/G198*100-100,2)</f>
        <v>-2.62</v>
      </c>
      <c r="K198" s="53">
        <f t="shared" si="87"/>
        <v>-3.91</v>
      </c>
      <c r="L198" s="53">
        <f t="shared" si="88"/>
        <v>-2.13</v>
      </c>
      <c r="M198" s="9"/>
      <c r="N198" s="9"/>
      <c r="O198" s="78"/>
    </row>
    <row r="199" spans="1:18" x14ac:dyDescent="0.5">
      <c r="A199" s="8"/>
      <c r="B199" s="3" t="s">
        <v>87</v>
      </c>
      <c r="C199" s="11" t="s">
        <v>67</v>
      </c>
      <c r="D199" s="21">
        <v>5085.6904999999997</v>
      </c>
      <c r="E199" s="21">
        <v>2441.8058708644003</v>
      </c>
      <c r="F199" s="21">
        <v>8792.5920442999995</v>
      </c>
      <c r="G199" s="21">
        <v>3362.5749999999998</v>
      </c>
      <c r="H199" s="21">
        <v>1833</v>
      </c>
      <c r="I199" s="21">
        <v>6479</v>
      </c>
      <c r="J199" s="53">
        <f t="shared" si="90"/>
        <v>51.24</v>
      </c>
      <c r="K199" s="53">
        <f t="shared" si="87"/>
        <v>33.21</v>
      </c>
      <c r="L199" s="53">
        <f t="shared" si="88"/>
        <v>35.71</v>
      </c>
      <c r="M199" s="9"/>
      <c r="N199" s="9"/>
      <c r="O199" s="78"/>
    </row>
    <row r="200" spans="1:18" x14ac:dyDescent="0.5">
      <c r="C200" s="54"/>
      <c r="D200" s="21"/>
      <c r="E200" s="21"/>
      <c r="F200" s="21"/>
      <c r="G200" s="21"/>
      <c r="H200" s="21"/>
      <c r="I200" s="21"/>
      <c r="J200" s="53"/>
      <c r="K200" s="53"/>
      <c r="L200" s="53"/>
      <c r="M200" s="76"/>
      <c r="N200" s="78"/>
      <c r="O200" s="78"/>
    </row>
    <row r="201" spans="1:18" x14ac:dyDescent="0.5">
      <c r="A201" s="3"/>
      <c r="B201" s="3" t="s">
        <v>88</v>
      </c>
      <c r="C201" s="11"/>
      <c r="D201" s="21"/>
      <c r="E201" s="7">
        <f t="shared" ref="E201:F201" si="91">E112-SUM(E114,E130,E145,E151)</f>
        <v>199067.41817090893</v>
      </c>
      <c r="F201" s="7">
        <f t="shared" si="91"/>
        <v>716929.67267809995</v>
      </c>
      <c r="G201" s="21"/>
      <c r="H201" s="7">
        <f t="shared" ref="H201:I201" si="92">H112-SUM(H114,H130,H145,H151)</f>
        <v>161374</v>
      </c>
      <c r="I201" s="7">
        <f t="shared" si="92"/>
        <v>570630</v>
      </c>
      <c r="J201" s="53"/>
      <c r="K201" s="53">
        <f>ROUND(E201/H201*100-100,2)</f>
        <v>23.36</v>
      </c>
      <c r="L201" s="53">
        <f>ROUND(F201/I201*100-100,2)</f>
        <v>25.64</v>
      </c>
      <c r="M201" s="76"/>
      <c r="N201" s="78"/>
      <c r="O201" s="78"/>
    </row>
    <row r="202" spans="1:18" x14ac:dyDescent="0.5">
      <c r="A202" s="58"/>
      <c r="B202" s="59"/>
      <c r="C202" s="59"/>
      <c r="D202" s="59"/>
      <c r="E202" s="59"/>
      <c r="F202" s="61"/>
      <c r="G202" s="59"/>
      <c r="H202" s="59"/>
      <c r="I202" s="59"/>
      <c r="J202" s="59"/>
      <c r="K202" s="59"/>
      <c r="L202" s="59"/>
    </row>
    <row r="203" spans="1:18" x14ac:dyDescent="0.5">
      <c r="B203" s="93" t="s">
        <v>115</v>
      </c>
    </row>
    <row r="204" spans="1:18" x14ac:dyDescent="0.5">
      <c r="D204" s="3"/>
      <c r="E204" s="2"/>
      <c r="G204" s="3"/>
      <c r="H204" s="2"/>
      <c r="I204" s="2"/>
      <c r="K204" s="2"/>
      <c r="O204" s="25"/>
    </row>
    <row r="205" spans="1:18" x14ac:dyDescent="0.5">
      <c r="A205" s="3"/>
      <c r="E205" s="2"/>
      <c r="H205" s="2"/>
      <c r="K205" s="2"/>
    </row>
    <row r="206" spans="1:18" x14ac:dyDescent="0.5">
      <c r="A206" s="3"/>
      <c r="C206" s="3"/>
      <c r="D206" s="3"/>
      <c r="E206" s="2"/>
      <c r="G206" s="3"/>
      <c r="H206" s="2"/>
      <c r="J206" s="3"/>
      <c r="K206" s="2"/>
      <c r="M206" s="3"/>
      <c r="N206" s="25"/>
      <c r="R206" s="3"/>
    </row>
    <row r="207" spans="1:18" x14ac:dyDescent="0.5">
      <c r="A207" s="3"/>
      <c r="B207" s="3"/>
      <c r="C207" s="3"/>
      <c r="D207" s="3"/>
      <c r="E207" s="2"/>
      <c r="F207" s="2"/>
      <c r="H207" s="2"/>
      <c r="I207" s="2"/>
      <c r="K207" s="2"/>
      <c r="M207" s="3"/>
      <c r="P207" s="3"/>
    </row>
    <row r="208" spans="1:18" x14ac:dyDescent="0.5">
      <c r="A208" s="3"/>
      <c r="B208" s="3"/>
      <c r="C208" s="3"/>
      <c r="D208" s="3"/>
      <c r="E208" s="19"/>
      <c r="F208" s="19"/>
      <c r="G208" s="3"/>
      <c r="H208" s="19"/>
      <c r="I208" s="3"/>
      <c r="J208" s="3"/>
      <c r="K208" s="19"/>
      <c r="L208" s="3"/>
      <c r="M208" s="3"/>
    </row>
    <row r="209" spans="5:15" x14ac:dyDescent="0.5">
      <c r="E209" s="2"/>
      <c r="F209" s="2"/>
      <c r="N209" s="1"/>
      <c r="O209" s="1"/>
    </row>
    <row r="210" spans="5:15" x14ac:dyDescent="0.5">
      <c r="N210" s="1"/>
      <c r="O210" s="1"/>
    </row>
    <row r="211" spans="5:15" x14ac:dyDescent="0.5">
      <c r="N211" s="1"/>
      <c r="O211" s="1"/>
    </row>
    <row r="212" spans="5:15" x14ac:dyDescent="0.5">
      <c r="N212" s="1"/>
      <c r="O212" s="1"/>
    </row>
    <row r="213" spans="5:15" x14ac:dyDescent="0.5">
      <c r="N213" s="1"/>
      <c r="O213" s="1"/>
    </row>
    <row r="214" spans="5:15" x14ac:dyDescent="0.5">
      <c r="N214" s="1"/>
      <c r="O214" s="1"/>
    </row>
    <row r="215" spans="5:15" x14ac:dyDescent="0.5">
      <c r="N215" s="1"/>
      <c r="O215" s="1"/>
    </row>
    <row r="216" spans="5:15" x14ac:dyDescent="0.5">
      <c r="N216" s="1"/>
      <c r="O216" s="1"/>
    </row>
    <row r="217" spans="5:15" x14ac:dyDescent="0.5">
      <c r="N217" s="1"/>
      <c r="O217" s="1"/>
    </row>
    <row r="218" spans="5:15" x14ac:dyDescent="0.5">
      <c r="N218" s="1"/>
      <c r="O218" s="1"/>
    </row>
    <row r="219" spans="5:15" x14ac:dyDescent="0.5">
      <c r="N219" s="1"/>
      <c r="O219" s="1"/>
    </row>
    <row r="220" spans="5:15" x14ac:dyDescent="0.5">
      <c r="N220" s="1"/>
      <c r="O220" s="1"/>
    </row>
    <row r="221" spans="5:15" x14ac:dyDescent="0.5">
      <c r="N221" s="1"/>
      <c r="O221" s="1"/>
    </row>
    <row r="222" spans="5:15" x14ac:dyDescent="0.5">
      <c r="N222" s="1"/>
      <c r="O222" s="1"/>
    </row>
    <row r="223" spans="5:15" x14ac:dyDescent="0.5">
      <c r="N223" s="1"/>
      <c r="O223" s="1"/>
    </row>
    <row r="224" spans="5:15" x14ac:dyDescent="0.5">
      <c r="N224" s="1"/>
      <c r="O224" s="1"/>
    </row>
    <row r="225" spans="1:18" x14ac:dyDescent="0.5">
      <c r="N225" s="1"/>
      <c r="O225" s="1"/>
    </row>
    <row r="226" spans="1:18" x14ac:dyDescent="0.5">
      <c r="A226" s="3"/>
      <c r="B226" s="3"/>
      <c r="C226" s="83"/>
      <c r="D226" s="8"/>
      <c r="E226" s="2"/>
      <c r="F226" s="8"/>
      <c r="G226" s="8"/>
      <c r="H226" s="2"/>
      <c r="I226" s="8"/>
      <c r="J226" s="8"/>
      <c r="K226" s="2"/>
      <c r="L226" s="8"/>
      <c r="M226" s="67"/>
      <c r="P226" s="67"/>
      <c r="Q226" s="67"/>
      <c r="R226" s="67"/>
    </row>
    <row r="227" spans="1:18" x14ac:dyDescent="0.5">
      <c r="A227" s="3"/>
      <c r="B227" s="3"/>
      <c r="C227" s="83"/>
      <c r="D227" s="84"/>
      <c r="E227" s="2"/>
      <c r="F227" s="8"/>
      <c r="G227" s="84"/>
      <c r="H227" s="2"/>
      <c r="I227" s="8"/>
      <c r="J227" s="84"/>
      <c r="K227" s="2"/>
      <c r="L227" s="8"/>
      <c r="M227" s="84"/>
      <c r="P227" s="84"/>
      <c r="Q227" s="67"/>
      <c r="R227" s="67"/>
    </row>
    <row r="228" spans="1:18" x14ac:dyDescent="0.5">
      <c r="A228" s="3"/>
      <c r="B228" s="3"/>
      <c r="C228" s="83"/>
      <c r="D228" s="84"/>
      <c r="E228" s="2"/>
      <c r="F228" s="8"/>
      <c r="G228" s="84"/>
      <c r="H228" s="2"/>
      <c r="I228" s="8"/>
      <c r="J228" s="84"/>
      <c r="K228" s="2"/>
      <c r="L228" s="8"/>
      <c r="M228" s="84"/>
      <c r="P228" s="84"/>
      <c r="Q228" s="67"/>
      <c r="R228" s="67"/>
    </row>
    <row r="229" spans="1:18" x14ac:dyDescent="0.5">
      <c r="A229" s="3"/>
      <c r="B229" s="3"/>
      <c r="C229" s="83"/>
      <c r="D229" s="84"/>
      <c r="E229" s="2"/>
      <c r="F229" s="8"/>
      <c r="G229" s="84"/>
      <c r="H229" s="2"/>
      <c r="I229" s="8"/>
      <c r="J229" s="84"/>
      <c r="K229" s="2"/>
      <c r="L229" s="8"/>
      <c r="M229" s="84"/>
      <c r="P229" s="84"/>
      <c r="Q229" s="67"/>
      <c r="R229" s="67"/>
    </row>
    <row r="230" spans="1:18" x14ac:dyDescent="0.5">
      <c r="A230" s="3"/>
      <c r="B230" s="3"/>
      <c r="C230" s="83"/>
      <c r="D230" s="84"/>
      <c r="E230" s="2"/>
      <c r="F230" s="8"/>
      <c r="G230" s="84"/>
      <c r="H230" s="2"/>
      <c r="I230" s="8"/>
      <c r="J230" s="84"/>
      <c r="K230" s="2"/>
      <c r="L230" s="8"/>
      <c r="M230" s="84"/>
      <c r="P230" s="84"/>
      <c r="Q230" s="67"/>
      <c r="R230" s="67"/>
    </row>
    <row r="231" spans="1:18" x14ac:dyDescent="0.5">
      <c r="A231" s="3"/>
      <c r="B231" s="3"/>
      <c r="C231" s="83"/>
      <c r="D231" s="84"/>
      <c r="E231" s="2"/>
      <c r="F231" s="8"/>
      <c r="G231" s="84"/>
      <c r="H231" s="2"/>
      <c r="I231" s="8"/>
      <c r="J231" s="84"/>
      <c r="K231" s="2"/>
      <c r="L231" s="8"/>
      <c r="M231" s="84"/>
      <c r="P231" s="84"/>
      <c r="Q231" s="67"/>
      <c r="R231" s="67"/>
    </row>
    <row r="232" spans="1:18" x14ac:dyDescent="0.5">
      <c r="A232" s="3"/>
      <c r="B232" s="3"/>
      <c r="C232" s="83"/>
      <c r="D232" s="84"/>
      <c r="E232" s="2"/>
      <c r="F232" s="8"/>
      <c r="G232" s="84"/>
      <c r="H232" s="2"/>
      <c r="I232" s="8"/>
      <c r="J232" s="84"/>
      <c r="K232" s="2"/>
      <c r="L232" s="8"/>
      <c r="M232" s="84"/>
      <c r="P232" s="84"/>
      <c r="Q232" s="67"/>
      <c r="R232" s="67"/>
    </row>
    <row r="233" spans="1:18" x14ac:dyDescent="0.5">
      <c r="A233" s="3"/>
      <c r="B233" s="3"/>
      <c r="C233" s="83"/>
      <c r="D233" s="84"/>
      <c r="E233" s="2"/>
      <c r="F233" s="8"/>
      <c r="G233" s="84"/>
      <c r="H233" s="2"/>
      <c r="I233" s="8"/>
      <c r="J233" s="84"/>
      <c r="K233" s="2"/>
      <c r="L233" s="8"/>
      <c r="M233" s="84"/>
      <c r="P233" s="84"/>
      <c r="Q233" s="67"/>
      <c r="R233" s="67"/>
    </row>
    <row r="234" spans="1:18" x14ac:dyDescent="0.5">
      <c r="A234" s="3"/>
      <c r="B234" s="3"/>
      <c r="C234" s="83"/>
      <c r="D234" s="84"/>
      <c r="E234" s="2"/>
      <c r="F234" s="8"/>
      <c r="G234" s="84"/>
      <c r="H234" s="2"/>
      <c r="I234" s="8"/>
      <c r="J234" s="84"/>
      <c r="K234" s="2"/>
      <c r="L234" s="8"/>
      <c r="M234" s="84"/>
      <c r="P234" s="84"/>
      <c r="Q234" s="67"/>
      <c r="R234" s="67"/>
    </row>
    <row r="235" spans="1:18" x14ac:dyDescent="0.5">
      <c r="A235" s="3"/>
      <c r="B235" s="3"/>
      <c r="C235" s="83"/>
      <c r="D235" s="84"/>
      <c r="E235" s="2"/>
      <c r="F235" s="8"/>
      <c r="G235" s="84"/>
      <c r="H235" s="2"/>
      <c r="I235" s="8"/>
      <c r="J235" s="84"/>
      <c r="K235" s="2"/>
      <c r="L235" s="8"/>
      <c r="M235" s="84"/>
      <c r="P235" s="84"/>
      <c r="Q235" s="67"/>
      <c r="R235" s="67"/>
    </row>
    <row r="236" spans="1:18" x14ac:dyDescent="0.5">
      <c r="A236" s="3"/>
      <c r="B236" s="3"/>
      <c r="C236" s="83"/>
      <c r="D236" s="84"/>
      <c r="E236" s="2"/>
      <c r="F236" s="8"/>
      <c r="G236" s="84"/>
      <c r="H236" s="2"/>
      <c r="I236" s="8"/>
      <c r="J236" s="84"/>
      <c r="K236" s="2"/>
      <c r="L236" s="8"/>
      <c r="M236" s="84"/>
      <c r="P236" s="84"/>
      <c r="Q236" s="67"/>
      <c r="R236" s="67"/>
    </row>
    <row r="237" spans="1:18" x14ac:dyDescent="0.5">
      <c r="B237" s="3"/>
      <c r="C237" s="83"/>
      <c r="D237" s="84"/>
      <c r="E237" s="2"/>
      <c r="F237" s="8"/>
      <c r="G237" s="84"/>
      <c r="H237" s="2"/>
      <c r="I237" s="8"/>
      <c r="J237" s="84"/>
      <c r="K237" s="2"/>
      <c r="L237" s="8"/>
      <c r="M237" s="84"/>
      <c r="P237" s="84"/>
      <c r="Q237" s="67"/>
      <c r="R237" s="67"/>
    </row>
    <row r="238" spans="1:18" x14ac:dyDescent="0.5">
      <c r="B238" s="3"/>
      <c r="C238" s="83"/>
      <c r="D238" s="84"/>
      <c r="E238" s="2"/>
      <c r="F238" s="8"/>
      <c r="G238" s="84"/>
      <c r="H238" s="2"/>
      <c r="I238" s="8"/>
      <c r="J238" s="84"/>
      <c r="K238" s="2"/>
      <c r="L238" s="8"/>
      <c r="M238" s="84"/>
      <c r="P238" s="84"/>
      <c r="Q238" s="67"/>
      <c r="R238" s="67"/>
    </row>
    <row r="239" spans="1:18" x14ac:dyDescent="0.5">
      <c r="B239" s="3"/>
      <c r="C239" s="83"/>
      <c r="D239" s="84"/>
      <c r="E239" s="2"/>
      <c r="F239" s="8"/>
      <c r="G239" s="84"/>
      <c r="H239" s="2"/>
      <c r="I239" s="8"/>
      <c r="J239" s="84"/>
      <c r="K239" s="2"/>
      <c r="L239" s="8"/>
      <c r="M239" s="84"/>
      <c r="P239" s="84"/>
      <c r="Q239" s="67"/>
      <c r="R239" s="67"/>
    </row>
    <row r="240" spans="1:18" x14ac:dyDescent="0.5">
      <c r="B240" s="3"/>
      <c r="C240" s="83"/>
      <c r="D240" s="84"/>
      <c r="E240" s="2"/>
      <c r="F240" s="8"/>
      <c r="G240" s="84"/>
      <c r="H240" s="2"/>
      <c r="I240" s="8"/>
      <c r="J240" s="84"/>
      <c r="K240" s="2"/>
      <c r="L240" s="8"/>
      <c r="M240" s="84"/>
      <c r="P240" s="84"/>
      <c r="Q240" s="67"/>
      <c r="R240" s="67"/>
    </row>
    <row r="241" spans="1:18" x14ac:dyDescent="0.5">
      <c r="B241" s="3"/>
      <c r="C241" s="83"/>
      <c r="D241" s="84"/>
      <c r="E241" s="2"/>
      <c r="F241" s="8"/>
      <c r="G241" s="84"/>
      <c r="H241" s="2"/>
      <c r="I241" s="8"/>
      <c r="J241" s="84"/>
      <c r="K241" s="2"/>
      <c r="L241" s="8"/>
      <c r="M241" s="84"/>
      <c r="P241" s="84"/>
      <c r="Q241" s="67"/>
      <c r="R241" s="67"/>
    </row>
    <row r="242" spans="1:18" x14ac:dyDescent="0.5">
      <c r="B242" s="3"/>
      <c r="C242" s="83"/>
      <c r="D242" s="84"/>
      <c r="E242" s="2"/>
      <c r="F242" s="8"/>
      <c r="G242" s="84"/>
      <c r="H242" s="2"/>
      <c r="I242" s="8"/>
      <c r="J242" s="84"/>
      <c r="K242" s="2"/>
      <c r="L242" s="8"/>
      <c r="M242" s="84"/>
      <c r="P242" s="84"/>
      <c r="Q242" s="67"/>
      <c r="R242" s="67"/>
    </row>
    <row r="243" spans="1:18" x14ac:dyDescent="0.5">
      <c r="B243" s="3"/>
      <c r="C243" s="83"/>
      <c r="D243" s="84"/>
      <c r="E243" s="2"/>
      <c r="F243" s="8"/>
      <c r="G243" s="84"/>
      <c r="H243" s="2"/>
      <c r="I243" s="8"/>
      <c r="J243" s="84"/>
      <c r="K243" s="2"/>
      <c r="L243" s="8"/>
      <c r="M243" s="84"/>
      <c r="P243" s="84"/>
      <c r="Q243" s="67"/>
      <c r="R243" s="67"/>
    </row>
    <row r="244" spans="1:18" x14ac:dyDescent="0.5">
      <c r="B244" s="3"/>
      <c r="C244" s="83"/>
      <c r="D244" s="84"/>
      <c r="E244" s="2"/>
      <c r="F244" s="8"/>
      <c r="G244" s="84"/>
      <c r="H244" s="2"/>
      <c r="I244" s="8"/>
      <c r="J244" s="84"/>
      <c r="K244" s="2"/>
      <c r="L244" s="8"/>
      <c r="M244" s="84"/>
      <c r="P244" s="84"/>
      <c r="Q244" s="67"/>
      <c r="R244" s="67"/>
    </row>
    <row r="245" spans="1:18" x14ac:dyDescent="0.5">
      <c r="B245" s="3"/>
      <c r="C245" s="83"/>
      <c r="D245" s="84"/>
      <c r="E245" s="2"/>
      <c r="F245" s="8"/>
      <c r="G245" s="84"/>
      <c r="H245" s="2"/>
      <c r="I245" s="8"/>
      <c r="J245" s="84"/>
      <c r="K245" s="2"/>
      <c r="L245" s="8"/>
      <c r="M245" s="84"/>
      <c r="P245" s="84"/>
      <c r="Q245" s="67"/>
      <c r="R245" s="67"/>
    </row>
    <row r="246" spans="1:18" x14ac:dyDescent="0.5">
      <c r="B246" s="3"/>
      <c r="C246" s="83"/>
      <c r="D246" s="84"/>
      <c r="E246" s="2"/>
      <c r="F246" s="8"/>
      <c r="G246" s="84"/>
      <c r="H246" s="2"/>
      <c r="I246" s="8"/>
      <c r="J246" s="84"/>
      <c r="K246" s="2"/>
      <c r="L246" s="8"/>
      <c r="M246" s="84"/>
      <c r="P246" s="84"/>
      <c r="Q246" s="67"/>
      <c r="R246" s="67"/>
    </row>
    <row r="247" spans="1:18" x14ac:dyDescent="0.5">
      <c r="B247" s="3"/>
      <c r="C247" s="83"/>
      <c r="D247" s="84"/>
      <c r="E247" s="2"/>
      <c r="F247" s="8"/>
      <c r="G247" s="84"/>
      <c r="H247" s="2"/>
      <c r="I247" s="8"/>
      <c r="J247" s="84"/>
      <c r="K247" s="2"/>
      <c r="L247" s="8"/>
      <c r="M247" s="84"/>
      <c r="P247" s="84"/>
      <c r="Q247" s="67"/>
      <c r="R247" s="67"/>
    </row>
    <row r="248" spans="1:18" x14ac:dyDescent="0.5">
      <c r="B248" s="3"/>
      <c r="C248" s="83"/>
      <c r="D248" s="84"/>
      <c r="E248" s="2"/>
      <c r="F248" s="8"/>
      <c r="G248" s="84"/>
      <c r="H248" s="2"/>
      <c r="I248" s="8"/>
      <c r="J248" s="84"/>
      <c r="K248" s="2"/>
      <c r="L248" s="8"/>
      <c r="M248" s="84"/>
      <c r="P248" s="84"/>
      <c r="Q248" s="67"/>
      <c r="R248" s="67"/>
    </row>
    <row r="249" spans="1:18" x14ac:dyDescent="0.5">
      <c r="B249" s="3"/>
      <c r="C249" s="83"/>
      <c r="D249" s="84"/>
      <c r="E249" s="2"/>
      <c r="F249" s="8"/>
      <c r="G249" s="84"/>
      <c r="H249" s="2"/>
      <c r="I249" s="8"/>
      <c r="J249" s="84"/>
      <c r="K249" s="2"/>
      <c r="L249" s="8"/>
      <c r="M249" s="84"/>
      <c r="P249" s="84"/>
      <c r="Q249" s="67"/>
      <c r="R249" s="67"/>
    </row>
    <row r="250" spans="1:18" x14ac:dyDescent="0.5">
      <c r="B250" s="3"/>
      <c r="C250" s="83"/>
      <c r="D250" s="84"/>
      <c r="E250" s="2"/>
      <c r="F250" s="8"/>
      <c r="G250" s="84"/>
      <c r="H250" s="2"/>
      <c r="I250" s="8"/>
      <c r="J250" s="84"/>
      <c r="K250" s="2"/>
      <c r="L250" s="8"/>
      <c r="M250" s="84"/>
      <c r="P250" s="84"/>
      <c r="Q250" s="67"/>
      <c r="R250" s="67"/>
    </row>
    <row r="251" spans="1:18" x14ac:dyDescent="0.5">
      <c r="B251" s="3"/>
      <c r="C251" s="83"/>
      <c r="D251" s="84"/>
      <c r="E251" s="2"/>
      <c r="F251" s="8"/>
      <c r="G251" s="84"/>
      <c r="H251" s="2"/>
      <c r="I251" s="8"/>
      <c r="J251" s="84"/>
      <c r="K251" s="2"/>
      <c r="L251" s="8"/>
      <c r="M251" s="84"/>
      <c r="P251" s="84"/>
      <c r="Q251" s="67"/>
      <c r="R251" s="67"/>
    </row>
    <row r="252" spans="1:18" x14ac:dyDescent="0.5">
      <c r="B252" s="3"/>
      <c r="C252" s="83"/>
      <c r="D252" s="84"/>
      <c r="E252" s="2"/>
      <c r="F252" s="8"/>
      <c r="G252" s="84"/>
      <c r="H252" s="2"/>
      <c r="I252" s="8"/>
      <c r="J252" s="84"/>
      <c r="K252" s="2"/>
      <c r="L252" s="8"/>
      <c r="M252" s="84"/>
      <c r="P252" s="84"/>
      <c r="Q252" s="67"/>
      <c r="R252" s="67"/>
    </row>
    <row r="253" spans="1:18" x14ac:dyDescent="0.5">
      <c r="A253" s="85"/>
      <c r="B253" s="3"/>
      <c r="C253" s="83"/>
      <c r="D253" s="8"/>
      <c r="E253" s="86"/>
      <c r="F253" s="8"/>
      <c r="G253" s="8"/>
      <c r="H253" s="86"/>
      <c r="I253" s="8"/>
      <c r="J253" s="87"/>
      <c r="K253" s="88"/>
      <c r="L253" s="87"/>
      <c r="M253" s="67"/>
      <c r="P253" s="89"/>
      <c r="Q253" s="67"/>
      <c r="R253" s="67"/>
    </row>
    <row r="254" spans="1:18" x14ac:dyDescent="0.5">
      <c r="A254" s="85"/>
      <c r="B254" s="3"/>
      <c r="C254" s="83"/>
      <c r="D254" s="8"/>
      <c r="E254" s="86"/>
      <c r="F254" s="8"/>
      <c r="G254" s="8"/>
      <c r="H254" s="86"/>
      <c r="I254" s="8"/>
      <c r="J254" s="87"/>
      <c r="K254" s="88"/>
      <c r="L254" s="87"/>
      <c r="M254" s="67"/>
      <c r="P254" s="67"/>
      <c r="Q254" s="67"/>
      <c r="R254" s="67"/>
    </row>
    <row r="255" spans="1:18" x14ac:dyDescent="0.5">
      <c r="A255" s="85"/>
      <c r="B255" s="3"/>
      <c r="C255" s="83"/>
      <c r="D255" s="8"/>
      <c r="E255" s="86"/>
      <c r="F255" s="8"/>
      <c r="G255" s="8"/>
      <c r="H255" s="86"/>
      <c r="I255" s="8"/>
      <c r="J255" s="87"/>
      <c r="K255" s="88"/>
      <c r="L255" s="87"/>
      <c r="M255" s="67"/>
      <c r="P255" s="67"/>
      <c r="Q255" s="67"/>
      <c r="R255" s="67"/>
    </row>
    <row r="256" spans="1:18" x14ac:dyDescent="0.5">
      <c r="A256" s="3"/>
      <c r="D256" s="3"/>
      <c r="E256" s="2"/>
      <c r="G256" s="3"/>
      <c r="H256" s="2"/>
      <c r="K256" s="2"/>
      <c r="O256" s="25"/>
    </row>
    <row r="257" spans="1:18" x14ac:dyDescent="0.5">
      <c r="D257" s="3"/>
      <c r="E257" s="2"/>
      <c r="G257" s="3"/>
      <c r="H257" s="2"/>
      <c r="K257" s="2"/>
      <c r="O257" s="25"/>
    </row>
    <row r="258" spans="1:18" x14ac:dyDescent="0.5">
      <c r="A258" s="3"/>
      <c r="E258" s="2"/>
      <c r="H258" s="2"/>
      <c r="K258" s="2"/>
    </row>
    <row r="259" spans="1:18" x14ac:dyDescent="0.5">
      <c r="A259" s="3"/>
      <c r="B259" s="3"/>
      <c r="C259" s="3"/>
      <c r="D259" s="3"/>
      <c r="E259" s="2"/>
      <c r="G259" s="3"/>
      <c r="H259" s="2"/>
      <c r="J259" s="3"/>
      <c r="K259" s="2"/>
      <c r="M259" s="3"/>
      <c r="N259" s="25"/>
      <c r="R259" s="3"/>
    </row>
    <row r="260" spans="1:18" x14ac:dyDescent="0.5">
      <c r="A260" s="3"/>
      <c r="B260" s="3"/>
      <c r="C260" s="3"/>
      <c r="D260" s="3"/>
      <c r="E260" s="2"/>
      <c r="H260" s="2"/>
      <c r="K260" s="2"/>
      <c r="M260" s="3"/>
      <c r="P260" s="3"/>
    </row>
    <row r="261" spans="1:18" x14ac:dyDescent="0.5">
      <c r="A261" s="3"/>
      <c r="B261" s="3"/>
      <c r="C261" s="3"/>
      <c r="D261" s="3"/>
      <c r="E261" s="19"/>
      <c r="F261" s="3"/>
      <c r="G261" s="3"/>
      <c r="H261" s="19"/>
      <c r="I261" s="3"/>
      <c r="J261" s="3"/>
      <c r="K261" s="19"/>
      <c r="L261" s="3"/>
      <c r="M261" s="3"/>
    </row>
    <row r="262" spans="1:18" x14ac:dyDescent="0.5">
      <c r="A262" s="3"/>
      <c r="B262" s="3"/>
      <c r="C262" s="3"/>
      <c r="D262" s="3"/>
      <c r="E262" s="19"/>
      <c r="G262" s="3"/>
      <c r="H262" s="19"/>
      <c r="J262" s="3"/>
      <c r="K262" s="19"/>
      <c r="M262" s="3"/>
      <c r="N262" s="25"/>
      <c r="P262" s="3"/>
      <c r="Q262" s="3"/>
    </row>
    <row r="263" spans="1:18" x14ac:dyDescent="0.5">
      <c r="A263" s="3"/>
      <c r="B263" s="3"/>
      <c r="C263" s="3"/>
      <c r="D263" s="3"/>
      <c r="E263" s="19"/>
      <c r="G263" s="3"/>
      <c r="H263" s="19"/>
      <c r="J263" s="3"/>
      <c r="K263" s="19"/>
      <c r="M263" s="3"/>
      <c r="N263" s="25"/>
      <c r="P263" s="3"/>
      <c r="Q263" s="3"/>
    </row>
    <row r="264" spans="1:18" x14ac:dyDescent="0.5">
      <c r="A264" s="3"/>
      <c r="B264" s="3"/>
      <c r="C264" s="3"/>
      <c r="D264" s="3"/>
      <c r="E264" s="19"/>
      <c r="F264" s="3"/>
      <c r="G264" s="3"/>
      <c r="H264" s="19"/>
      <c r="I264" s="3"/>
      <c r="J264" s="3"/>
      <c r="K264" s="19"/>
      <c r="L264" s="3"/>
      <c r="M264" s="3"/>
      <c r="N264" s="25"/>
      <c r="O264" s="25"/>
      <c r="P264" s="3"/>
      <c r="Q264" s="3"/>
      <c r="R264" s="3"/>
    </row>
    <row r="265" spans="1:18" x14ac:dyDescent="0.5">
      <c r="A265" s="3"/>
      <c r="E265" s="2"/>
      <c r="H265" s="2"/>
      <c r="K265" s="2"/>
    </row>
    <row r="266" spans="1:18" x14ac:dyDescent="0.5">
      <c r="A266" s="3"/>
      <c r="B266" s="3"/>
      <c r="C266" s="83"/>
      <c r="D266" s="84"/>
      <c r="E266" s="2"/>
      <c r="F266" s="8"/>
      <c r="G266" s="84"/>
      <c r="H266" s="2"/>
      <c r="I266" s="8"/>
      <c r="J266" s="84"/>
      <c r="K266" s="2"/>
      <c r="L266" s="8"/>
      <c r="M266" s="84"/>
      <c r="P266" s="84"/>
      <c r="Q266" s="67"/>
      <c r="R266" s="67"/>
    </row>
    <row r="267" spans="1:18" x14ac:dyDescent="0.5">
      <c r="A267" s="3"/>
      <c r="B267" s="3"/>
      <c r="C267" s="83"/>
      <c r="D267" s="8"/>
      <c r="E267" s="2"/>
      <c r="F267" s="8"/>
      <c r="G267" s="8"/>
      <c r="H267" s="2"/>
      <c r="I267" s="8"/>
      <c r="J267" s="8"/>
      <c r="K267" s="86"/>
      <c r="L267" s="87"/>
      <c r="M267" s="67"/>
      <c r="P267" s="67"/>
      <c r="Q267" s="67"/>
      <c r="R267" s="67"/>
    </row>
    <row r="268" spans="1:18" x14ac:dyDescent="0.5">
      <c r="A268" s="3"/>
      <c r="B268" s="3"/>
      <c r="C268" s="83"/>
      <c r="D268" s="8"/>
      <c r="E268" s="2"/>
      <c r="F268" s="8"/>
      <c r="G268" s="8"/>
      <c r="H268" s="2"/>
      <c r="I268" s="8"/>
      <c r="J268" s="8"/>
      <c r="K268" s="86"/>
      <c r="L268" s="87"/>
      <c r="M268" s="67"/>
      <c r="P268" s="67"/>
      <c r="Q268" s="67"/>
      <c r="R268" s="67"/>
    </row>
    <row r="269" spans="1:18" x14ac:dyDescent="0.5">
      <c r="A269" s="3"/>
      <c r="B269" s="3"/>
      <c r="C269" s="83"/>
      <c r="D269" s="8"/>
      <c r="E269" s="2"/>
      <c r="F269" s="8"/>
      <c r="G269" s="8"/>
      <c r="H269" s="2"/>
      <c r="I269" s="8"/>
      <c r="J269" s="8"/>
      <c r="K269" s="86"/>
      <c r="L269" s="87"/>
      <c r="M269" s="67"/>
      <c r="P269" s="67"/>
      <c r="Q269" s="67"/>
      <c r="R269" s="67"/>
    </row>
    <row r="270" spans="1:18" x14ac:dyDescent="0.5">
      <c r="A270" s="3"/>
      <c r="B270" s="3"/>
      <c r="C270" s="83"/>
      <c r="D270" s="84"/>
      <c r="E270" s="2"/>
      <c r="F270" s="8"/>
      <c r="G270" s="84"/>
      <c r="H270" s="2"/>
      <c r="I270" s="8"/>
      <c r="J270" s="84"/>
      <c r="K270" s="2"/>
      <c r="L270" s="8"/>
      <c r="M270" s="84"/>
      <c r="P270" s="84"/>
      <c r="Q270" s="67"/>
      <c r="R270" s="67"/>
    </row>
    <row r="271" spans="1:18" x14ac:dyDescent="0.5">
      <c r="A271" s="3"/>
      <c r="B271" s="3"/>
      <c r="C271" s="83"/>
      <c r="D271" s="8"/>
      <c r="E271" s="2"/>
      <c r="F271" s="8"/>
      <c r="G271" s="8"/>
      <c r="H271" s="2"/>
      <c r="I271" s="8"/>
      <c r="J271" s="8"/>
      <c r="K271" s="2"/>
      <c r="L271" s="8"/>
      <c r="M271" s="67"/>
      <c r="P271" s="67"/>
      <c r="Q271" s="67"/>
      <c r="R271" s="67"/>
    </row>
    <row r="272" spans="1:18" x14ac:dyDescent="0.5">
      <c r="B272" s="3"/>
      <c r="C272" s="83"/>
      <c r="D272" s="8"/>
      <c r="E272" s="2"/>
      <c r="F272" s="8"/>
      <c r="G272" s="8"/>
      <c r="H272" s="2"/>
      <c r="I272" s="8"/>
      <c r="J272" s="8"/>
      <c r="K272" s="2"/>
      <c r="L272" s="8"/>
      <c r="M272" s="67"/>
      <c r="P272" s="67"/>
      <c r="Q272" s="67"/>
      <c r="R272" s="67"/>
    </row>
    <row r="273" spans="1:18" x14ac:dyDescent="0.5">
      <c r="A273" s="3"/>
      <c r="B273" s="3"/>
      <c r="C273" s="83"/>
      <c r="D273" s="8"/>
      <c r="E273" s="2"/>
      <c r="F273" s="8"/>
      <c r="G273" s="8"/>
      <c r="H273" s="2"/>
      <c r="I273" s="8"/>
      <c r="J273" s="8"/>
      <c r="K273" s="2"/>
      <c r="L273" s="8"/>
      <c r="M273" s="67"/>
      <c r="P273" s="67"/>
      <c r="Q273" s="67"/>
      <c r="R273" s="67"/>
    </row>
    <row r="274" spans="1:18" x14ac:dyDescent="0.5">
      <c r="A274" s="3"/>
      <c r="B274" s="3"/>
      <c r="C274" s="83"/>
      <c r="D274" s="8"/>
      <c r="E274" s="2"/>
      <c r="F274" s="8"/>
      <c r="G274" s="8"/>
      <c r="H274" s="2"/>
      <c r="I274" s="8"/>
      <c r="J274" s="8"/>
      <c r="K274" s="2"/>
      <c r="L274" s="8"/>
      <c r="M274" s="67"/>
      <c r="P274" s="67"/>
      <c r="Q274" s="67"/>
      <c r="R274" s="67"/>
    </row>
    <row r="275" spans="1:18" x14ac:dyDescent="0.5">
      <c r="A275" s="3"/>
      <c r="B275" s="3"/>
      <c r="C275" s="83"/>
      <c r="D275" s="84"/>
      <c r="E275" s="2"/>
      <c r="F275" s="8"/>
      <c r="G275" s="84"/>
      <c r="H275" s="2"/>
      <c r="I275" s="8"/>
      <c r="J275" s="84"/>
      <c r="K275" s="2"/>
      <c r="L275" s="8"/>
      <c r="M275" s="67"/>
      <c r="P275" s="67"/>
      <c r="Q275" s="67"/>
      <c r="R275" s="67"/>
    </row>
    <row r="276" spans="1:18" x14ac:dyDescent="0.5">
      <c r="A276" s="3"/>
      <c r="B276" s="3"/>
      <c r="C276" s="83"/>
      <c r="D276" s="8"/>
      <c r="E276" s="2"/>
      <c r="F276" s="8"/>
      <c r="G276" s="8"/>
      <c r="H276" s="2"/>
      <c r="I276" s="8"/>
      <c r="J276" s="8"/>
      <c r="K276" s="2"/>
      <c r="L276" s="8"/>
      <c r="M276" s="67"/>
      <c r="P276" s="67"/>
      <c r="Q276" s="67"/>
      <c r="R276" s="67"/>
    </row>
    <row r="277" spans="1:18" x14ac:dyDescent="0.5">
      <c r="A277" s="3"/>
      <c r="B277" s="3"/>
      <c r="C277" s="83"/>
      <c r="D277" s="11"/>
      <c r="E277" s="2"/>
      <c r="F277" s="8"/>
      <c r="G277" s="11"/>
      <c r="H277" s="2"/>
      <c r="I277" s="8"/>
      <c r="J277" s="11"/>
      <c r="K277" s="2"/>
      <c r="L277" s="8"/>
      <c r="M277" s="84"/>
      <c r="P277" s="84"/>
      <c r="Q277" s="67"/>
      <c r="R277" s="67"/>
    </row>
    <row r="278" spans="1:18" x14ac:dyDescent="0.5">
      <c r="A278" s="3"/>
      <c r="B278" s="3"/>
      <c r="C278" s="83"/>
      <c r="D278" s="8"/>
      <c r="E278" s="2"/>
      <c r="F278" s="8"/>
      <c r="G278" s="8"/>
      <c r="H278" s="2"/>
      <c r="I278" s="8"/>
      <c r="J278" s="8"/>
      <c r="K278" s="2"/>
      <c r="L278" s="8"/>
      <c r="M278" s="67"/>
      <c r="P278" s="67"/>
      <c r="Q278" s="67"/>
      <c r="R278" s="67"/>
    </row>
    <row r="279" spans="1:18" x14ac:dyDescent="0.5">
      <c r="B279" s="3"/>
      <c r="C279" s="83"/>
      <c r="D279" s="8"/>
      <c r="E279" s="2"/>
      <c r="F279" s="8"/>
      <c r="G279" s="8"/>
      <c r="H279" s="2"/>
      <c r="I279" s="8"/>
      <c r="J279" s="8"/>
      <c r="K279" s="2"/>
      <c r="L279" s="8"/>
      <c r="M279" s="67"/>
      <c r="P279" s="67"/>
      <c r="Q279" s="67"/>
      <c r="R279" s="67"/>
    </row>
    <row r="280" spans="1:18" x14ac:dyDescent="0.5">
      <c r="B280" s="3"/>
      <c r="C280" s="83"/>
      <c r="D280" s="8"/>
      <c r="E280" s="2"/>
      <c r="F280" s="8"/>
      <c r="G280" s="8"/>
      <c r="H280" s="2"/>
      <c r="I280" s="8"/>
      <c r="J280" s="8"/>
      <c r="K280" s="2"/>
      <c r="L280" s="8"/>
      <c r="M280" s="67"/>
      <c r="P280" s="67"/>
      <c r="Q280" s="67"/>
      <c r="R280" s="67"/>
    </row>
    <row r="281" spans="1:18" x14ac:dyDescent="0.5">
      <c r="B281" s="3"/>
      <c r="C281" s="83"/>
      <c r="D281" s="8"/>
      <c r="E281" s="2"/>
      <c r="F281" s="8"/>
      <c r="G281" s="8"/>
      <c r="H281" s="2"/>
      <c r="I281" s="8"/>
      <c r="J281" s="8"/>
      <c r="K281" s="2"/>
      <c r="L281" s="8"/>
      <c r="M281" s="67"/>
      <c r="P281" s="67"/>
      <c r="Q281" s="67"/>
      <c r="R281" s="67"/>
    </row>
    <row r="282" spans="1:18" x14ac:dyDescent="0.5">
      <c r="B282" s="3"/>
      <c r="C282" s="83"/>
      <c r="D282" s="84"/>
      <c r="E282" s="2"/>
      <c r="F282" s="8"/>
      <c r="G282" s="11"/>
      <c r="H282" s="2"/>
      <c r="I282" s="8"/>
      <c r="J282" s="84"/>
      <c r="K282" s="2"/>
      <c r="L282" s="8"/>
      <c r="M282" s="84"/>
      <c r="P282" s="84"/>
      <c r="Q282" s="67"/>
      <c r="R282" s="67"/>
    </row>
    <row r="283" spans="1:18" x14ac:dyDescent="0.5">
      <c r="B283" s="3"/>
      <c r="C283" s="83"/>
      <c r="D283" s="11"/>
      <c r="E283" s="2"/>
      <c r="F283" s="8"/>
      <c r="G283" s="11"/>
      <c r="H283" s="2"/>
      <c r="I283" s="8"/>
      <c r="J283" s="11"/>
      <c r="K283" s="2"/>
      <c r="L283" s="8"/>
      <c r="M283" s="84"/>
      <c r="P283" s="84"/>
      <c r="Q283" s="67"/>
      <c r="R283" s="67"/>
    </row>
    <row r="284" spans="1:18" x14ac:dyDescent="0.5">
      <c r="A284" s="3"/>
      <c r="B284" s="3"/>
      <c r="C284" s="83"/>
      <c r="D284" s="11"/>
      <c r="E284" s="2"/>
      <c r="F284" s="8"/>
      <c r="G284" s="11"/>
      <c r="H284" s="2"/>
      <c r="I284" s="8"/>
      <c r="J284" s="11"/>
      <c r="K284" s="2"/>
      <c r="L284" s="8"/>
      <c r="M284" s="84"/>
      <c r="P284" s="84"/>
      <c r="Q284" s="67"/>
      <c r="R284" s="67"/>
    </row>
    <row r="285" spans="1:18" x14ac:dyDescent="0.5">
      <c r="A285" s="3"/>
      <c r="B285" s="3"/>
      <c r="C285" s="83"/>
      <c r="D285" s="8"/>
      <c r="E285" s="2"/>
      <c r="F285" s="8"/>
      <c r="G285" s="8"/>
      <c r="H285" s="2"/>
      <c r="I285" s="8"/>
      <c r="J285" s="8"/>
      <c r="K285" s="2"/>
      <c r="L285" s="8"/>
      <c r="M285" s="67"/>
      <c r="P285" s="67"/>
      <c r="Q285" s="67"/>
      <c r="R285" s="67"/>
    </row>
    <row r="286" spans="1:18" x14ac:dyDescent="0.5">
      <c r="B286" s="3"/>
      <c r="C286" s="83"/>
      <c r="D286" s="8"/>
      <c r="E286" s="2"/>
      <c r="F286" s="8"/>
      <c r="G286" s="8"/>
      <c r="H286" s="2"/>
      <c r="I286" s="8"/>
      <c r="J286" s="8"/>
      <c r="K286" s="2"/>
      <c r="L286" s="8"/>
      <c r="M286" s="67"/>
      <c r="P286" s="67"/>
      <c r="Q286" s="67"/>
      <c r="R286" s="67"/>
    </row>
    <row r="287" spans="1:18" x14ac:dyDescent="0.5">
      <c r="B287" s="3"/>
      <c r="C287" s="83"/>
      <c r="D287" s="8"/>
      <c r="E287" s="2"/>
      <c r="F287" s="8"/>
      <c r="G287" s="8"/>
      <c r="H287" s="2"/>
      <c r="I287" s="8"/>
      <c r="J287" s="8"/>
      <c r="K287" s="2"/>
      <c r="L287" s="8"/>
      <c r="M287" s="67"/>
      <c r="P287" s="67"/>
      <c r="Q287" s="67"/>
      <c r="R287" s="67"/>
    </row>
    <row r="288" spans="1:18" x14ac:dyDescent="0.5">
      <c r="B288" s="3"/>
      <c r="C288" s="83"/>
      <c r="D288" s="84"/>
      <c r="E288" s="2"/>
      <c r="F288" s="8"/>
      <c r="G288" s="84"/>
      <c r="H288" s="2"/>
      <c r="I288" s="8"/>
      <c r="J288" s="84"/>
      <c r="K288" s="2"/>
      <c r="L288" s="8"/>
      <c r="M288" s="84"/>
      <c r="P288" s="84"/>
      <c r="Q288" s="67"/>
      <c r="R288" s="67"/>
    </row>
    <row r="289" spans="1:18" x14ac:dyDescent="0.5">
      <c r="B289" s="3"/>
      <c r="C289" s="83"/>
      <c r="D289" s="84"/>
      <c r="E289" s="2"/>
      <c r="F289" s="8"/>
      <c r="G289" s="84"/>
      <c r="H289" s="2"/>
      <c r="I289" s="8"/>
      <c r="J289" s="84"/>
      <c r="K289" s="2"/>
      <c r="L289" s="8"/>
      <c r="M289" s="84"/>
      <c r="P289" s="84"/>
      <c r="Q289" s="67"/>
      <c r="R289" s="67"/>
    </row>
    <row r="290" spans="1:18" x14ac:dyDescent="0.5">
      <c r="B290" s="3"/>
      <c r="C290" s="83"/>
      <c r="D290" s="11"/>
      <c r="E290" s="2"/>
      <c r="F290" s="8"/>
      <c r="G290" s="11"/>
      <c r="H290" s="2"/>
      <c r="I290" s="8"/>
      <c r="J290" s="11"/>
      <c r="K290" s="2"/>
      <c r="L290" s="8"/>
      <c r="M290" s="84"/>
      <c r="P290" s="84"/>
      <c r="Q290" s="67"/>
      <c r="R290" s="67"/>
    </row>
    <row r="291" spans="1:18" x14ac:dyDescent="0.5">
      <c r="A291" s="3"/>
      <c r="B291" s="3"/>
      <c r="C291" s="83"/>
      <c r="D291" s="11"/>
      <c r="E291" s="90"/>
      <c r="F291" s="8"/>
      <c r="G291" s="11"/>
      <c r="H291" s="90"/>
      <c r="I291" s="8"/>
      <c r="J291" s="11"/>
      <c r="K291" s="90"/>
      <c r="L291" s="8"/>
      <c r="M291" s="84"/>
      <c r="P291" s="84"/>
      <c r="Q291" s="67"/>
      <c r="R291" s="67"/>
    </row>
    <row r="292" spans="1:18" x14ac:dyDescent="0.5">
      <c r="B292" s="3"/>
      <c r="C292" s="83"/>
      <c r="D292" s="8"/>
      <c r="E292" s="2"/>
      <c r="F292" s="8"/>
      <c r="G292" s="8"/>
      <c r="H292" s="2"/>
      <c r="I292" s="8"/>
      <c r="J292" s="8"/>
      <c r="K292" s="2"/>
      <c r="L292" s="8"/>
      <c r="M292" s="67"/>
      <c r="P292" s="67"/>
      <c r="Q292" s="67"/>
      <c r="R292" s="67"/>
    </row>
    <row r="293" spans="1:18" x14ac:dyDescent="0.5">
      <c r="B293" s="3"/>
      <c r="C293" s="83"/>
      <c r="D293" s="8"/>
      <c r="E293" s="2"/>
      <c r="F293" s="8"/>
      <c r="G293" s="8"/>
      <c r="H293" s="2"/>
      <c r="I293" s="8"/>
      <c r="J293" s="8"/>
      <c r="K293" s="2"/>
      <c r="L293" s="8"/>
      <c r="M293" s="67"/>
      <c r="P293" s="67"/>
      <c r="Q293" s="67"/>
      <c r="R293" s="67"/>
    </row>
    <row r="294" spans="1:18" x14ac:dyDescent="0.5">
      <c r="B294" s="3"/>
      <c r="C294" s="83"/>
      <c r="D294" s="84"/>
      <c r="E294" s="2"/>
      <c r="F294" s="8"/>
      <c r="G294" s="84"/>
      <c r="H294" s="2"/>
      <c r="I294" s="8"/>
      <c r="J294" s="84"/>
      <c r="K294" s="2"/>
      <c r="L294" s="8"/>
      <c r="M294" s="84"/>
      <c r="P294" s="84"/>
      <c r="Q294" s="67"/>
      <c r="R294" s="67"/>
    </row>
    <row r="295" spans="1:18" x14ac:dyDescent="0.5">
      <c r="B295" s="3"/>
      <c r="C295" s="83"/>
      <c r="D295" s="8"/>
      <c r="E295" s="2"/>
      <c r="F295" s="8"/>
      <c r="G295" s="8"/>
      <c r="H295" s="2"/>
      <c r="I295" s="8"/>
      <c r="J295" s="8"/>
      <c r="K295" s="2"/>
      <c r="L295" s="8"/>
      <c r="M295" s="67"/>
      <c r="P295" s="67"/>
      <c r="Q295" s="67"/>
      <c r="R295" s="67"/>
    </row>
    <row r="296" spans="1:18" x14ac:dyDescent="0.5">
      <c r="B296" s="3"/>
      <c r="C296" s="83"/>
      <c r="D296" s="8"/>
      <c r="E296" s="2"/>
      <c r="F296" s="8"/>
      <c r="G296" s="8"/>
      <c r="H296" s="2"/>
      <c r="I296" s="8"/>
      <c r="J296" s="8"/>
      <c r="K296" s="2"/>
      <c r="L296" s="8"/>
      <c r="M296" s="67"/>
      <c r="P296" s="67"/>
      <c r="Q296" s="67"/>
      <c r="R296" s="67"/>
    </row>
    <row r="297" spans="1:18" x14ac:dyDescent="0.5">
      <c r="B297" s="3"/>
      <c r="C297" s="83"/>
      <c r="D297" s="8"/>
      <c r="E297" s="2"/>
      <c r="F297" s="8"/>
      <c r="G297" s="8"/>
      <c r="H297" s="2"/>
      <c r="I297" s="8"/>
      <c r="J297" s="8"/>
      <c r="K297" s="2"/>
      <c r="L297" s="8"/>
      <c r="M297" s="67"/>
      <c r="P297" s="67"/>
      <c r="Q297" s="67"/>
      <c r="R297" s="67"/>
    </row>
    <row r="298" spans="1:18" x14ac:dyDescent="0.5">
      <c r="A298" s="3"/>
      <c r="B298" s="3"/>
      <c r="D298" s="11"/>
      <c r="E298" s="2"/>
      <c r="F298" s="2"/>
      <c r="G298" s="11"/>
      <c r="H298" s="2"/>
      <c r="I298" s="2"/>
      <c r="J298" s="11"/>
      <c r="K298" s="2"/>
      <c r="L298" s="8"/>
      <c r="M298" s="84"/>
      <c r="P298" s="84"/>
      <c r="Q298" s="67"/>
      <c r="R298" s="67"/>
    </row>
    <row r="299" spans="1:18" x14ac:dyDescent="0.5">
      <c r="A299" s="85"/>
      <c r="E299" s="2"/>
      <c r="H299" s="2"/>
      <c r="K299" s="88"/>
      <c r="P299" s="89"/>
    </row>
    <row r="300" spans="1:18" x14ac:dyDescent="0.5">
      <c r="A300" s="3"/>
      <c r="E300" s="2"/>
      <c r="H300" s="2"/>
      <c r="K300" s="2"/>
    </row>
    <row r="301" spans="1:18" x14ac:dyDescent="0.5">
      <c r="A301" s="3"/>
      <c r="E301" s="2"/>
      <c r="H301" s="2"/>
      <c r="K301" s="2"/>
    </row>
    <row r="302" spans="1:18" x14ac:dyDescent="0.5">
      <c r="E302" s="2"/>
      <c r="H302" s="2"/>
      <c r="K302" s="2"/>
    </row>
    <row r="303" spans="1:18" x14ac:dyDescent="0.5">
      <c r="E303" s="2"/>
      <c r="H303" s="2"/>
      <c r="K303" s="2"/>
    </row>
    <row r="304" spans="1:18" x14ac:dyDescent="0.5">
      <c r="E304" s="2"/>
      <c r="H304" s="2"/>
      <c r="K304" s="2"/>
    </row>
    <row r="305" spans="1:17" x14ac:dyDescent="0.5">
      <c r="E305" s="2"/>
      <c r="H305" s="2"/>
      <c r="K305" s="2"/>
    </row>
    <row r="306" spans="1:17" x14ac:dyDescent="0.5">
      <c r="B306" s="3"/>
      <c r="E306" s="2"/>
      <c r="H306" s="2"/>
      <c r="K306" s="2"/>
    </row>
    <row r="307" spans="1:17" x14ac:dyDescent="0.5">
      <c r="B307" s="3"/>
      <c r="E307" s="2"/>
      <c r="H307" s="2"/>
      <c r="K307" s="2"/>
    </row>
    <row r="308" spans="1:17" x14ac:dyDescent="0.5">
      <c r="E308" s="2"/>
      <c r="H308" s="2"/>
      <c r="K308" s="2"/>
    </row>
    <row r="309" spans="1:17" x14ac:dyDescent="0.5">
      <c r="A309" s="3"/>
      <c r="E309" s="2"/>
      <c r="H309" s="2"/>
      <c r="K309" s="2"/>
    </row>
    <row r="310" spans="1:17" x14ac:dyDescent="0.5">
      <c r="A310" s="3"/>
      <c r="E310" s="2"/>
      <c r="H310" s="2"/>
      <c r="K310" s="2"/>
    </row>
    <row r="311" spans="1:17" x14ac:dyDescent="0.5">
      <c r="E311" s="2"/>
      <c r="H311" s="2"/>
      <c r="K311" s="2"/>
    </row>
    <row r="312" spans="1:17" x14ac:dyDescent="0.5">
      <c r="E312" s="2"/>
      <c r="H312" s="2"/>
      <c r="K312" s="2"/>
    </row>
    <row r="313" spans="1:17" x14ac:dyDescent="0.5">
      <c r="E313" s="2"/>
      <c r="H313" s="2"/>
      <c r="K313" s="2"/>
    </row>
    <row r="314" spans="1:17" x14ac:dyDescent="0.5">
      <c r="E314" s="2"/>
      <c r="H314" s="2"/>
      <c r="K314" s="2"/>
    </row>
    <row r="315" spans="1:17" x14ac:dyDescent="0.5">
      <c r="D315" s="3"/>
      <c r="E315" s="2"/>
      <c r="H315" s="2"/>
      <c r="K315" s="2"/>
    </row>
    <row r="316" spans="1:17" x14ac:dyDescent="0.5">
      <c r="E316" s="2"/>
      <c r="H316" s="2"/>
      <c r="K316" s="2"/>
      <c r="N316" s="25"/>
      <c r="Q316" s="3"/>
    </row>
    <row r="317" spans="1:17" x14ac:dyDescent="0.5">
      <c r="E317" s="2"/>
      <c r="H317" s="2"/>
      <c r="K317" s="2"/>
      <c r="N317" s="25"/>
    </row>
    <row r="318" spans="1:17" x14ac:dyDescent="0.5">
      <c r="E318" s="2"/>
      <c r="H318" s="2"/>
      <c r="K318" s="2"/>
      <c r="N318" s="25"/>
      <c r="O318" s="25"/>
      <c r="P318" s="3"/>
      <c r="Q318" s="3"/>
    </row>
    <row r="319" spans="1:17" x14ac:dyDescent="0.5">
      <c r="E319" s="2"/>
      <c r="H319" s="2"/>
      <c r="K319" s="2"/>
      <c r="N319" s="25"/>
      <c r="O319" s="25"/>
      <c r="P319" s="3"/>
      <c r="Q319" s="3"/>
    </row>
    <row r="320" spans="1:17" x14ac:dyDescent="0.5">
      <c r="A320" s="3"/>
      <c r="B320" s="3"/>
      <c r="E320" s="2"/>
      <c r="F320" s="2"/>
      <c r="G320" s="2"/>
      <c r="H320" s="2"/>
      <c r="I320" s="2"/>
      <c r="J320" s="91"/>
      <c r="K320" s="91"/>
      <c r="L320" s="91"/>
    </row>
    <row r="321" spans="1:12" x14ac:dyDescent="0.5">
      <c r="A321" s="3"/>
      <c r="E321" s="2"/>
      <c r="H321" s="2"/>
      <c r="J321" s="91"/>
      <c r="K321" s="91"/>
      <c r="L321" s="91"/>
    </row>
    <row r="322" spans="1:12" x14ac:dyDescent="0.5">
      <c r="A322" s="3"/>
      <c r="B322" s="3"/>
      <c r="C322" s="83"/>
      <c r="D322" s="83"/>
      <c r="E322" s="2"/>
      <c r="F322" s="8"/>
      <c r="G322" s="83"/>
      <c r="H322" s="2"/>
      <c r="I322" s="8"/>
      <c r="J322" s="92"/>
      <c r="K322" s="91"/>
      <c r="L322" s="91"/>
    </row>
    <row r="323" spans="1:12" x14ac:dyDescent="0.5">
      <c r="A323" s="3"/>
      <c r="B323" s="3"/>
      <c r="C323" s="83"/>
      <c r="D323" s="8"/>
      <c r="E323" s="2"/>
      <c r="F323" s="8"/>
      <c r="G323" s="2"/>
      <c r="H323" s="2"/>
      <c r="I323" s="8"/>
      <c r="J323" s="91"/>
      <c r="K323" s="91"/>
      <c r="L323" s="91"/>
    </row>
    <row r="324" spans="1:12" x14ac:dyDescent="0.5">
      <c r="A324" s="3"/>
      <c r="B324" s="3"/>
      <c r="C324" s="83"/>
      <c r="D324" s="8"/>
      <c r="E324" s="2"/>
      <c r="F324" s="8"/>
      <c r="G324" s="2"/>
      <c r="H324" s="2"/>
      <c r="I324" s="8"/>
      <c r="J324" s="91"/>
      <c r="K324" s="91"/>
      <c r="L324" s="91"/>
    </row>
    <row r="325" spans="1:12" x14ac:dyDescent="0.5">
      <c r="A325" s="3"/>
      <c r="B325" s="3"/>
      <c r="C325" s="83"/>
      <c r="D325" s="8"/>
      <c r="E325" s="2"/>
      <c r="F325" s="8"/>
      <c r="G325" s="2"/>
      <c r="H325" s="2"/>
      <c r="I325" s="8"/>
      <c r="J325" s="91"/>
      <c r="K325" s="91"/>
      <c r="L325" s="91"/>
    </row>
    <row r="326" spans="1:12" x14ac:dyDescent="0.5">
      <c r="A326" s="3"/>
      <c r="B326" s="3"/>
      <c r="C326" s="83"/>
      <c r="D326" s="8"/>
      <c r="E326" s="2"/>
      <c r="F326" s="8"/>
      <c r="G326" s="2"/>
      <c r="H326" s="2"/>
      <c r="I326" s="8"/>
      <c r="J326" s="91"/>
      <c r="K326" s="91"/>
      <c r="L326" s="91"/>
    </row>
    <row r="327" spans="1:12" x14ac:dyDescent="0.5">
      <c r="A327" s="3"/>
      <c r="B327" s="3"/>
      <c r="C327" s="83"/>
      <c r="D327" s="8"/>
      <c r="E327" s="2"/>
      <c r="F327" s="8"/>
      <c r="G327" s="2"/>
      <c r="H327" s="2"/>
      <c r="I327" s="8"/>
      <c r="J327" s="91"/>
      <c r="K327" s="91"/>
      <c r="L327" s="91"/>
    </row>
    <row r="328" spans="1:12" x14ac:dyDescent="0.5">
      <c r="A328" s="3"/>
      <c r="B328" s="3"/>
      <c r="C328" s="83"/>
      <c r="D328" s="8"/>
      <c r="E328" s="2"/>
      <c r="F328" s="8"/>
      <c r="G328" s="2"/>
      <c r="H328" s="2"/>
      <c r="I328" s="8"/>
      <c r="J328" s="91"/>
      <c r="K328" s="91"/>
      <c r="L328" s="91"/>
    </row>
    <row r="329" spans="1:12" x14ac:dyDescent="0.5">
      <c r="A329" s="3"/>
      <c r="B329" s="3"/>
      <c r="C329" s="83"/>
      <c r="D329" s="8"/>
      <c r="E329" s="2"/>
      <c r="F329" s="8"/>
      <c r="G329" s="2"/>
      <c r="H329" s="2"/>
      <c r="I329" s="8"/>
      <c r="J329" s="91"/>
      <c r="K329" s="91"/>
      <c r="L329" s="91"/>
    </row>
    <row r="330" spans="1:12" x14ac:dyDescent="0.5">
      <c r="A330" s="3"/>
      <c r="B330" s="3"/>
      <c r="C330" s="83"/>
      <c r="D330" s="8"/>
      <c r="E330" s="2"/>
      <c r="F330" s="8"/>
      <c r="G330" s="2"/>
      <c r="H330" s="2"/>
      <c r="I330" s="8"/>
      <c r="J330" s="91"/>
      <c r="K330" s="91"/>
      <c r="L330" s="91"/>
    </row>
    <row r="331" spans="1:12" x14ac:dyDescent="0.5">
      <c r="A331" s="3"/>
      <c r="B331" s="3"/>
      <c r="C331" s="83"/>
      <c r="D331" s="8"/>
      <c r="E331" s="2"/>
      <c r="F331" s="8"/>
      <c r="G331" s="2"/>
      <c r="H331" s="2"/>
      <c r="I331" s="8"/>
      <c r="J331" s="91"/>
      <c r="K331" s="91"/>
      <c r="L331" s="91"/>
    </row>
    <row r="332" spans="1:12" x14ac:dyDescent="0.5">
      <c r="A332" s="3"/>
      <c r="B332" s="3"/>
      <c r="C332" s="83"/>
      <c r="D332" s="84"/>
      <c r="E332" s="2"/>
      <c r="F332" s="8"/>
      <c r="G332" s="84"/>
      <c r="H332" s="2"/>
      <c r="I332" s="8"/>
      <c r="J332" s="92"/>
      <c r="K332" s="91"/>
      <c r="L332" s="91"/>
    </row>
    <row r="333" spans="1:12" x14ac:dyDescent="0.5">
      <c r="A333" s="3"/>
      <c r="B333" s="3"/>
      <c r="C333" s="83"/>
      <c r="D333" s="8"/>
      <c r="E333" s="2"/>
      <c r="F333" s="8"/>
      <c r="G333" s="8"/>
      <c r="H333" s="2"/>
      <c r="I333" s="8"/>
      <c r="J333" s="91"/>
      <c r="K333" s="91"/>
      <c r="L333" s="91"/>
    </row>
    <row r="334" spans="1:12" x14ac:dyDescent="0.5">
      <c r="A334" s="3"/>
      <c r="B334" s="3"/>
      <c r="C334" s="83"/>
      <c r="D334" s="84"/>
      <c r="E334" s="2"/>
      <c r="F334" s="8"/>
      <c r="G334" s="84"/>
      <c r="H334" s="2"/>
      <c r="I334" s="8"/>
      <c r="J334" s="92"/>
      <c r="K334" s="91"/>
      <c r="L334" s="91"/>
    </row>
    <row r="335" spans="1:12" x14ac:dyDescent="0.5">
      <c r="A335" s="3"/>
      <c r="B335" s="3"/>
      <c r="C335" s="83"/>
      <c r="D335" s="84"/>
      <c r="E335" s="2"/>
      <c r="F335" s="8"/>
      <c r="G335" s="84"/>
      <c r="J335" s="92"/>
      <c r="K335" s="91"/>
      <c r="L335" s="91"/>
    </row>
    <row r="336" spans="1:12" x14ac:dyDescent="0.5">
      <c r="A336" s="3"/>
      <c r="B336" s="3"/>
      <c r="C336" s="83"/>
      <c r="D336" s="84"/>
      <c r="E336" s="2"/>
      <c r="F336" s="8"/>
      <c r="G336" s="84"/>
      <c r="J336" s="92"/>
      <c r="K336" s="91"/>
      <c r="L336" s="91"/>
    </row>
    <row r="337" spans="1:12" x14ac:dyDescent="0.5">
      <c r="A337" s="3"/>
      <c r="B337" s="3"/>
      <c r="C337" s="83"/>
      <c r="D337" s="84"/>
      <c r="E337" s="2"/>
      <c r="F337" s="8"/>
      <c r="G337" s="84"/>
      <c r="J337" s="92"/>
      <c r="K337" s="91"/>
      <c r="L337" s="91"/>
    </row>
    <row r="338" spans="1:12" x14ac:dyDescent="0.5">
      <c r="A338" s="3"/>
      <c r="B338" s="3"/>
      <c r="C338" s="83"/>
      <c r="D338" s="84"/>
      <c r="E338" s="2"/>
      <c r="F338" s="8"/>
      <c r="G338" s="84"/>
      <c r="J338" s="92"/>
      <c r="K338" s="91"/>
      <c r="L338" s="91"/>
    </row>
    <row r="339" spans="1:12" x14ac:dyDescent="0.5">
      <c r="A339" s="3"/>
      <c r="B339" s="3"/>
      <c r="C339" s="83"/>
      <c r="D339" s="84"/>
      <c r="E339" s="2"/>
      <c r="F339" s="8"/>
      <c r="G339" s="84"/>
      <c r="J339" s="92"/>
      <c r="K339" s="91"/>
      <c r="L339" s="91"/>
    </row>
    <row r="340" spans="1:12" x14ac:dyDescent="0.5">
      <c r="A340" s="3"/>
      <c r="B340" s="3"/>
      <c r="C340" s="83"/>
      <c r="D340" s="84"/>
      <c r="E340" s="2"/>
      <c r="F340" s="8"/>
      <c r="G340" s="84"/>
      <c r="J340" s="92"/>
      <c r="K340" s="91"/>
      <c r="L340" s="91"/>
    </row>
    <row r="341" spans="1:12" x14ac:dyDescent="0.5">
      <c r="A341" s="3"/>
      <c r="B341" s="3"/>
      <c r="C341" s="83"/>
      <c r="D341" s="84"/>
      <c r="E341" s="2"/>
      <c r="F341" s="8"/>
      <c r="G341" s="84"/>
      <c r="J341" s="92"/>
      <c r="K341" s="91"/>
      <c r="L341" s="91"/>
    </row>
    <row r="342" spans="1:12" x14ac:dyDescent="0.5">
      <c r="A342" s="3"/>
      <c r="B342" s="3"/>
      <c r="C342" s="83"/>
      <c r="D342" s="84"/>
      <c r="E342" s="2"/>
      <c r="F342" s="8"/>
      <c r="G342" s="84"/>
      <c r="J342" s="92"/>
      <c r="K342" s="91"/>
      <c r="L342" s="91"/>
    </row>
    <row r="343" spans="1:12" x14ac:dyDescent="0.5">
      <c r="A343" s="3"/>
      <c r="B343" s="3"/>
      <c r="C343" s="83"/>
      <c r="D343" s="84"/>
      <c r="E343" s="2"/>
      <c r="F343" s="8"/>
      <c r="G343" s="84"/>
      <c r="J343" s="92"/>
      <c r="K343" s="91"/>
      <c r="L343" s="91"/>
    </row>
    <row r="344" spans="1:12" x14ac:dyDescent="0.5">
      <c r="B344" s="3"/>
      <c r="C344" s="83"/>
      <c r="D344" s="84"/>
      <c r="E344" s="2"/>
      <c r="F344" s="8"/>
      <c r="G344" s="84"/>
      <c r="J344" s="92"/>
      <c r="K344" s="91"/>
      <c r="L344" s="91"/>
    </row>
    <row r="345" spans="1:12" x14ac:dyDescent="0.5">
      <c r="B345" s="3"/>
      <c r="C345" s="83"/>
      <c r="D345" s="84"/>
      <c r="E345" s="2"/>
      <c r="F345" s="8"/>
      <c r="G345" s="84"/>
      <c r="H345" s="2"/>
      <c r="I345" s="8"/>
      <c r="J345" s="91"/>
      <c r="K345" s="91"/>
      <c r="L345" s="91"/>
    </row>
    <row r="346" spans="1:12" x14ac:dyDescent="0.5">
      <c r="B346" s="3"/>
      <c r="C346" s="83"/>
      <c r="D346" s="84"/>
      <c r="E346" s="2"/>
      <c r="F346" s="8"/>
      <c r="G346" s="84"/>
      <c r="H346" s="2"/>
      <c r="I346" s="8"/>
      <c r="J346" s="92"/>
      <c r="K346" s="91"/>
      <c r="L346" s="91"/>
    </row>
    <row r="347" spans="1:12" x14ac:dyDescent="0.5">
      <c r="B347" s="3"/>
      <c r="C347" s="83"/>
      <c r="D347" s="84"/>
      <c r="E347" s="2"/>
      <c r="F347" s="8"/>
      <c r="G347" s="84"/>
      <c r="H347" s="2"/>
      <c r="I347" s="8"/>
      <c r="J347" s="92"/>
      <c r="K347" s="91"/>
      <c r="L347" s="91"/>
    </row>
    <row r="348" spans="1:12" x14ac:dyDescent="0.5">
      <c r="B348" s="3"/>
      <c r="C348" s="83"/>
      <c r="D348" s="84"/>
      <c r="E348" s="2"/>
      <c r="F348" s="8"/>
      <c r="G348" s="84"/>
      <c r="H348" s="2"/>
      <c r="I348" s="8"/>
      <c r="J348" s="92"/>
      <c r="K348" s="91"/>
      <c r="L348" s="91"/>
    </row>
    <row r="349" spans="1:12" x14ac:dyDescent="0.5">
      <c r="B349" s="3"/>
      <c r="C349" s="83"/>
      <c r="D349" s="84"/>
      <c r="E349" s="2"/>
      <c r="F349" s="8"/>
      <c r="G349" s="84"/>
      <c r="J349" s="92"/>
      <c r="K349" s="91"/>
      <c r="L349" s="91"/>
    </row>
    <row r="350" spans="1:12" x14ac:dyDescent="0.5">
      <c r="B350" s="3"/>
      <c r="C350" s="83"/>
      <c r="D350" s="84"/>
      <c r="E350" s="2"/>
      <c r="F350" s="8"/>
      <c r="G350" s="84"/>
      <c r="J350" s="92"/>
      <c r="K350" s="91"/>
      <c r="L350" s="91"/>
    </row>
    <row r="351" spans="1:12" x14ac:dyDescent="0.5">
      <c r="B351" s="3"/>
      <c r="C351" s="83"/>
      <c r="D351" s="84"/>
      <c r="E351" s="2"/>
      <c r="F351" s="8"/>
      <c r="G351" s="84"/>
      <c r="J351" s="92"/>
      <c r="K351" s="91"/>
      <c r="L351" s="91"/>
    </row>
    <row r="352" spans="1:12" x14ac:dyDescent="0.5">
      <c r="B352" s="3"/>
      <c r="C352" s="83"/>
      <c r="D352" s="84"/>
      <c r="G352" s="84"/>
      <c r="J352" s="92"/>
      <c r="K352" s="91"/>
      <c r="L352" s="91"/>
    </row>
    <row r="353" spans="1:12" x14ac:dyDescent="0.5">
      <c r="B353" s="3"/>
      <c r="C353" s="83"/>
      <c r="D353" s="84"/>
      <c r="E353" s="2"/>
      <c r="F353" s="8"/>
      <c r="G353" s="84"/>
      <c r="J353" s="92"/>
      <c r="K353" s="91"/>
      <c r="L353" s="91"/>
    </row>
    <row r="354" spans="1:12" x14ac:dyDescent="0.5">
      <c r="B354" s="3"/>
      <c r="C354" s="83"/>
      <c r="D354" s="84"/>
      <c r="E354" s="2"/>
      <c r="F354" s="8"/>
      <c r="G354" s="84"/>
      <c r="J354" s="92"/>
      <c r="K354" s="91"/>
      <c r="L354" s="91"/>
    </row>
    <row r="355" spans="1:12" x14ac:dyDescent="0.5">
      <c r="B355" s="3"/>
      <c r="C355" s="83"/>
      <c r="D355" s="84"/>
      <c r="E355" s="2"/>
      <c r="F355" s="8"/>
      <c r="G355" s="84"/>
      <c r="J355" s="92"/>
      <c r="K355" s="91"/>
      <c r="L355" s="91"/>
    </row>
    <row r="356" spans="1:12" x14ac:dyDescent="0.5">
      <c r="B356" s="3"/>
      <c r="C356" s="83"/>
      <c r="D356" s="84"/>
      <c r="E356" s="2"/>
      <c r="F356" s="8"/>
      <c r="G356" s="84"/>
      <c r="J356" s="92"/>
      <c r="K356" s="91"/>
      <c r="L356" s="91"/>
    </row>
    <row r="357" spans="1:12" x14ac:dyDescent="0.5">
      <c r="B357" s="3"/>
      <c r="C357" s="83"/>
      <c r="D357" s="84"/>
      <c r="E357" s="2"/>
      <c r="F357" s="8"/>
      <c r="G357" s="84"/>
      <c r="J357" s="92"/>
      <c r="K357" s="91"/>
      <c r="L357" s="91"/>
    </row>
    <row r="358" spans="1:12" x14ac:dyDescent="0.5">
      <c r="B358" s="3"/>
      <c r="C358" s="83"/>
      <c r="D358" s="84"/>
      <c r="E358" s="2"/>
      <c r="F358" s="8"/>
      <c r="G358" s="84"/>
      <c r="J358" s="92"/>
      <c r="K358" s="91"/>
      <c r="L358" s="91"/>
    </row>
    <row r="359" spans="1:12" x14ac:dyDescent="0.5">
      <c r="B359" s="3"/>
      <c r="C359" s="83"/>
      <c r="D359" s="84"/>
      <c r="E359" s="2"/>
      <c r="F359" s="8"/>
      <c r="G359" s="84"/>
      <c r="J359" s="92"/>
      <c r="K359" s="91"/>
      <c r="L359" s="91"/>
    </row>
    <row r="360" spans="1:12" x14ac:dyDescent="0.5">
      <c r="A360" s="89"/>
      <c r="E360" s="2"/>
      <c r="H360" s="2"/>
      <c r="K360" s="2"/>
    </row>
    <row r="361" spans="1:12" x14ac:dyDescent="0.5">
      <c r="E361" s="2"/>
      <c r="H361" s="2"/>
      <c r="K361" s="2"/>
    </row>
    <row r="362" spans="1:12" x14ac:dyDescent="0.5">
      <c r="E362" s="2"/>
      <c r="H362" s="2"/>
      <c r="K362" s="2"/>
    </row>
    <row r="363" spans="1:12" x14ac:dyDescent="0.5">
      <c r="E363" s="2"/>
      <c r="H363" s="2"/>
      <c r="K363" s="2"/>
    </row>
    <row r="364" spans="1:12" x14ac:dyDescent="0.5">
      <c r="A364" s="3"/>
      <c r="E364" s="2"/>
      <c r="H364" s="2"/>
      <c r="K364" s="2"/>
    </row>
    <row r="365" spans="1:12" x14ac:dyDescent="0.5">
      <c r="A365" s="3"/>
      <c r="E365" s="2"/>
      <c r="H365" s="2"/>
      <c r="K365" s="2"/>
    </row>
    <row r="366" spans="1:12" x14ac:dyDescent="0.5">
      <c r="E366" s="2"/>
      <c r="H366" s="2"/>
      <c r="K366" s="2"/>
    </row>
    <row r="367" spans="1:12" x14ac:dyDescent="0.5">
      <c r="E367" s="2"/>
      <c r="H367" s="2"/>
      <c r="K367" s="2"/>
    </row>
    <row r="368" spans="1:12" x14ac:dyDescent="0.5">
      <c r="E368" s="2"/>
      <c r="H368" s="2"/>
      <c r="K368" s="2"/>
    </row>
    <row r="369" spans="1:12" x14ac:dyDescent="0.5">
      <c r="E369" s="2"/>
      <c r="H369" s="2"/>
      <c r="K369" s="2"/>
    </row>
    <row r="370" spans="1:12" x14ac:dyDescent="0.5">
      <c r="D370" s="3"/>
      <c r="E370" s="2"/>
      <c r="H370" s="2"/>
      <c r="K370" s="2"/>
    </row>
    <row r="371" spans="1:12" x14ac:dyDescent="0.5">
      <c r="E371" s="2"/>
      <c r="H371" s="2"/>
      <c r="K371" s="2"/>
    </row>
    <row r="372" spans="1:12" x14ac:dyDescent="0.5">
      <c r="E372" s="2"/>
      <c r="H372" s="2"/>
      <c r="K372" s="2"/>
    </row>
    <row r="373" spans="1:12" x14ac:dyDescent="0.5">
      <c r="E373" s="2"/>
      <c r="H373" s="2"/>
      <c r="K373" s="2"/>
    </row>
    <row r="374" spans="1:12" x14ac:dyDescent="0.5">
      <c r="E374" s="2"/>
      <c r="H374" s="2"/>
      <c r="K374" s="2"/>
    </row>
    <row r="375" spans="1:12" x14ac:dyDescent="0.5">
      <c r="A375" s="3"/>
      <c r="B375" s="3"/>
      <c r="C375" s="83"/>
      <c r="D375" s="84"/>
      <c r="E375" s="2"/>
      <c r="F375" s="8"/>
      <c r="G375" s="84"/>
      <c r="H375" s="2"/>
      <c r="I375" s="8"/>
      <c r="J375" s="92"/>
      <c r="K375" s="91"/>
      <c r="L375" s="91"/>
    </row>
    <row r="376" spans="1:12" x14ac:dyDescent="0.5">
      <c r="A376" s="3"/>
      <c r="B376" s="3"/>
      <c r="C376" s="83"/>
      <c r="D376" s="8"/>
      <c r="E376" s="86"/>
      <c r="F376" s="8"/>
      <c r="G376" s="8"/>
      <c r="H376" s="86"/>
      <c r="I376" s="87"/>
      <c r="J376" s="91"/>
      <c r="K376" s="91"/>
      <c r="L376" s="91"/>
    </row>
    <row r="377" spans="1:12" x14ac:dyDescent="0.5">
      <c r="A377" s="3"/>
      <c r="B377" s="3"/>
      <c r="C377" s="83"/>
      <c r="D377" s="8"/>
      <c r="E377" s="86"/>
      <c r="F377" s="8"/>
      <c r="G377" s="8"/>
      <c r="H377" s="86"/>
      <c r="I377" s="87"/>
      <c r="J377" s="91"/>
      <c r="K377" s="91"/>
      <c r="L377" s="91"/>
    </row>
    <row r="378" spans="1:12" x14ac:dyDescent="0.5">
      <c r="A378" s="3"/>
      <c r="B378" s="3"/>
      <c r="C378" s="83"/>
      <c r="D378" s="8"/>
      <c r="E378" s="86"/>
      <c r="F378" s="8"/>
      <c r="G378" s="8"/>
      <c r="H378" s="86"/>
      <c r="I378" s="87"/>
      <c r="J378" s="91"/>
      <c r="K378" s="91"/>
      <c r="L378" s="91"/>
    </row>
    <row r="379" spans="1:12" x14ac:dyDescent="0.5">
      <c r="A379" s="3"/>
      <c r="B379" s="3"/>
      <c r="C379" s="83"/>
      <c r="D379" s="84"/>
      <c r="E379" s="2"/>
      <c r="F379" s="8"/>
      <c r="G379" s="84"/>
      <c r="H379" s="2"/>
      <c r="I379" s="8"/>
      <c r="J379" s="92"/>
      <c r="K379" s="91"/>
      <c r="L379" s="91"/>
    </row>
    <row r="380" spans="1:12" x14ac:dyDescent="0.5">
      <c r="A380" s="3"/>
      <c r="B380" s="3"/>
      <c r="C380" s="83"/>
      <c r="D380" s="8"/>
      <c r="E380" s="2"/>
      <c r="F380" s="8"/>
      <c r="G380" s="8"/>
      <c r="H380" s="2"/>
      <c r="I380" s="8"/>
      <c r="J380" s="91"/>
      <c r="K380" s="91"/>
      <c r="L380" s="91"/>
    </row>
    <row r="381" spans="1:12" x14ac:dyDescent="0.5">
      <c r="B381" s="3"/>
      <c r="C381" s="83"/>
      <c r="D381" s="8"/>
      <c r="E381" s="2"/>
      <c r="F381" s="8"/>
      <c r="G381" s="8"/>
      <c r="H381" s="2"/>
      <c r="I381" s="8"/>
      <c r="J381" s="91"/>
      <c r="K381" s="91"/>
      <c r="L381" s="91"/>
    </row>
    <row r="382" spans="1:12" x14ac:dyDescent="0.5">
      <c r="A382" s="3"/>
      <c r="B382" s="3"/>
      <c r="C382" s="83"/>
      <c r="D382" s="8"/>
      <c r="E382" s="2"/>
      <c r="F382" s="8"/>
      <c r="G382" s="8"/>
      <c r="H382" s="2"/>
      <c r="I382" s="8"/>
      <c r="J382" s="91"/>
      <c r="K382" s="91"/>
      <c r="L382" s="91"/>
    </row>
    <row r="383" spans="1:12" x14ac:dyDescent="0.5">
      <c r="A383" s="3"/>
      <c r="B383" s="3"/>
      <c r="C383" s="83"/>
      <c r="D383" s="8"/>
      <c r="E383" s="2"/>
      <c r="F383" s="8"/>
      <c r="G383" s="8"/>
      <c r="H383" s="2"/>
      <c r="I383" s="8"/>
      <c r="J383" s="91"/>
      <c r="K383" s="91"/>
      <c r="L383" s="91"/>
    </row>
    <row r="384" spans="1:12" x14ac:dyDescent="0.5">
      <c r="A384" s="3"/>
      <c r="B384" s="3"/>
      <c r="C384" s="83"/>
      <c r="D384" s="11"/>
      <c r="E384" s="2"/>
      <c r="F384" s="8"/>
      <c r="G384" s="84"/>
      <c r="H384" s="2"/>
      <c r="I384" s="8"/>
      <c r="J384" s="92"/>
      <c r="K384" s="91"/>
      <c r="L384" s="91"/>
    </row>
    <row r="385" spans="1:12" x14ac:dyDescent="0.5">
      <c r="A385" s="3"/>
      <c r="B385" s="3"/>
      <c r="C385" s="83"/>
      <c r="D385" s="8"/>
      <c r="E385" s="2"/>
      <c r="F385" s="8"/>
      <c r="G385" s="8"/>
      <c r="H385" s="2"/>
      <c r="I385" s="8"/>
      <c r="J385" s="91"/>
      <c r="K385" s="91"/>
      <c r="L385" s="91"/>
    </row>
    <row r="386" spans="1:12" x14ac:dyDescent="0.5">
      <c r="A386" s="3"/>
      <c r="B386" s="3"/>
      <c r="C386" s="83"/>
      <c r="D386" s="11"/>
      <c r="E386" s="2"/>
      <c r="F386" s="8"/>
      <c r="G386" s="11"/>
      <c r="H386" s="2"/>
      <c r="I386" s="8"/>
      <c r="J386" s="92"/>
      <c r="K386" s="91"/>
      <c r="L386" s="91"/>
    </row>
    <row r="387" spans="1:12" x14ac:dyDescent="0.5">
      <c r="A387" s="3"/>
      <c r="B387" s="3"/>
      <c r="C387" s="83"/>
      <c r="D387" s="8"/>
      <c r="E387" s="2"/>
      <c r="F387" s="8"/>
      <c r="G387" s="8"/>
      <c r="H387" s="2"/>
      <c r="I387" s="8"/>
      <c r="J387" s="91"/>
      <c r="K387" s="91"/>
      <c r="L387" s="91"/>
    </row>
    <row r="388" spans="1:12" x14ac:dyDescent="0.5">
      <c r="B388" s="3"/>
      <c r="C388" s="83"/>
      <c r="D388" s="8"/>
      <c r="E388" s="2"/>
      <c r="F388" s="8"/>
      <c r="G388" s="8"/>
      <c r="H388" s="2"/>
      <c r="I388" s="8"/>
      <c r="J388" s="91"/>
      <c r="K388" s="91"/>
      <c r="L388" s="91"/>
    </row>
    <row r="389" spans="1:12" x14ac:dyDescent="0.5">
      <c r="B389" s="3"/>
      <c r="C389" s="83"/>
      <c r="D389" s="8"/>
      <c r="E389" s="2"/>
      <c r="F389" s="8"/>
      <c r="G389" s="8"/>
      <c r="H389" s="2"/>
      <c r="I389" s="8"/>
      <c r="J389" s="91"/>
      <c r="K389" s="91"/>
      <c r="L389" s="91"/>
    </row>
    <row r="390" spans="1:12" x14ac:dyDescent="0.5">
      <c r="B390" s="3"/>
      <c r="C390" s="83"/>
      <c r="D390" s="8"/>
      <c r="E390" s="2"/>
      <c r="F390" s="8"/>
      <c r="G390" s="8"/>
      <c r="H390" s="2"/>
      <c r="I390" s="8"/>
      <c r="J390" s="91"/>
      <c r="K390" s="91"/>
      <c r="L390" s="91"/>
    </row>
    <row r="391" spans="1:12" x14ac:dyDescent="0.5">
      <c r="B391" s="3"/>
      <c r="C391" s="83"/>
      <c r="D391" s="11"/>
      <c r="E391" s="2"/>
      <c r="F391" s="8"/>
      <c r="G391" s="84"/>
      <c r="H391" s="2"/>
      <c r="I391" s="8"/>
      <c r="J391" s="92"/>
      <c r="K391" s="91"/>
      <c r="L391" s="91"/>
    </row>
    <row r="392" spans="1:12" x14ac:dyDescent="0.5">
      <c r="B392" s="3"/>
      <c r="C392" s="83"/>
      <c r="D392" s="11"/>
      <c r="E392" s="2"/>
      <c r="F392" s="8"/>
      <c r="G392" s="11"/>
      <c r="H392" s="2"/>
      <c r="I392" s="8"/>
      <c r="J392" s="91"/>
      <c r="K392" s="91"/>
      <c r="L392" s="91"/>
    </row>
    <row r="393" spans="1:12" x14ac:dyDescent="0.5">
      <c r="A393" s="3"/>
      <c r="B393" s="3"/>
      <c r="C393" s="83"/>
      <c r="D393" s="11"/>
      <c r="E393" s="2"/>
      <c r="F393" s="8"/>
      <c r="G393" s="11"/>
      <c r="H393" s="2"/>
      <c r="I393" s="8"/>
      <c r="J393" s="92"/>
      <c r="K393" s="91"/>
      <c r="L393" s="91"/>
    </row>
    <row r="394" spans="1:12" x14ac:dyDescent="0.5">
      <c r="A394" s="3"/>
      <c r="B394" s="3"/>
      <c r="C394" s="83"/>
      <c r="D394" s="8"/>
      <c r="E394" s="2"/>
      <c r="F394" s="8"/>
      <c r="G394" s="8"/>
      <c r="H394" s="2"/>
      <c r="I394" s="8"/>
      <c r="J394" s="91"/>
      <c r="K394" s="91"/>
      <c r="L394" s="91"/>
    </row>
    <row r="395" spans="1:12" x14ac:dyDescent="0.5">
      <c r="B395" s="3"/>
      <c r="C395" s="83"/>
      <c r="D395" s="8"/>
      <c r="E395" s="2"/>
      <c r="F395" s="8"/>
      <c r="G395" s="8"/>
      <c r="H395" s="2"/>
      <c r="I395" s="8"/>
      <c r="J395" s="91"/>
      <c r="K395" s="91"/>
      <c r="L395" s="91"/>
    </row>
    <row r="396" spans="1:12" x14ac:dyDescent="0.5">
      <c r="B396" s="3"/>
      <c r="C396" s="83"/>
      <c r="D396" s="8"/>
      <c r="E396" s="2"/>
      <c r="F396" s="8"/>
      <c r="G396" s="8"/>
      <c r="H396" s="2"/>
      <c r="I396" s="8"/>
      <c r="J396" s="91"/>
      <c r="K396" s="91"/>
      <c r="L396" s="91"/>
    </row>
    <row r="397" spans="1:12" x14ac:dyDescent="0.5">
      <c r="B397" s="3"/>
      <c r="C397" s="83"/>
      <c r="D397" s="11"/>
      <c r="E397" s="2"/>
      <c r="F397" s="8"/>
      <c r="G397" s="84"/>
      <c r="H397" s="2"/>
      <c r="I397" s="8"/>
      <c r="J397" s="92"/>
      <c r="K397" s="91"/>
      <c r="L397" s="91"/>
    </row>
    <row r="398" spans="1:12" x14ac:dyDescent="0.5">
      <c r="B398" s="3"/>
      <c r="C398" s="83"/>
      <c r="D398" s="11"/>
      <c r="E398" s="2"/>
      <c r="F398" s="8"/>
      <c r="G398" s="84"/>
      <c r="H398" s="2"/>
      <c r="I398" s="8"/>
      <c r="J398" s="92"/>
      <c r="K398" s="91"/>
      <c r="L398" s="91"/>
    </row>
    <row r="399" spans="1:12" x14ac:dyDescent="0.5">
      <c r="B399" s="3"/>
      <c r="C399" s="83"/>
      <c r="D399" s="11"/>
      <c r="E399" s="2"/>
      <c r="F399" s="8"/>
      <c r="G399" s="11"/>
      <c r="H399" s="2"/>
      <c r="I399" s="8"/>
      <c r="J399" s="91"/>
      <c r="K399" s="91"/>
      <c r="L399" s="91"/>
    </row>
    <row r="400" spans="1:12" x14ac:dyDescent="0.5">
      <c r="A400" s="3"/>
      <c r="B400" s="3"/>
      <c r="C400" s="83"/>
      <c r="D400" s="11"/>
      <c r="E400" s="2"/>
      <c r="F400" s="8"/>
      <c r="G400" s="11"/>
      <c r="H400" s="2"/>
      <c r="I400" s="8"/>
      <c r="J400" s="91"/>
      <c r="K400" s="91"/>
      <c r="L400" s="91"/>
    </row>
    <row r="401" spans="1:12" x14ac:dyDescent="0.5">
      <c r="B401" s="3"/>
      <c r="C401" s="83"/>
      <c r="D401" s="8"/>
      <c r="E401" s="2"/>
      <c r="F401" s="8"/>
      <c r="G401" s="8"/>
      <c r="H401" s="2"/>
      <c r="I401" s="8"/>
      <c r="J401" s="91"/>
      <c r="K401" s="91"/>
      <c r="L401" s="91"/>
    </row>
    <row r="402" spans="1:12" x14ac:dyDescent="0.5">
      <c r="B402" s="3"/>
      <c r="C402" s="83"/>
      <c r="D402" s="8"/>
      <c r="E402" s="2"/>
      <c r="F402" s="8"/>
      <c r="G402" s="8"/>
      <c r="H402" s="2"/>
      <c r="I402" s="8"/>
      <c r="J402" s="91"/>
      <c r="K402" s="91"/>
      <c r="L402" s="91"/>
    </row>
    <row r="403" spans="1:12" x14ac:dyDescent="0.5">
      <c r="B403" s="3"/>
      <c r="C403" s="83"/>
      <c r="D403" s="11"/>
      <c r="E403" s="2"/>
      <c r="F403" s="8"/>
      <c r="G403" s="11"/>
      <c r="H403" s="2"/>
      <c r="I403" s="8"/>
      <c r="J403" s="92"/>
      <c r="K403" s="91"/>
      <c r="L403" s="91"/>
    </row>
    <row r="404" spans="1:12" x14ac:dyDescent="0.5">
      <c r="B404" s="3"/>
      <c r="C404" s="83"/>
      <c r="D404" s="8"/>
      <c r="E404" s="2"/>
      <c r="F404" s="8"/>
      <c r="G404" s="8"/>
      <c r="H404" s="2"/>
      <c r="I404" s="8"/>
      <c r="J404" s="91"/>
      <c r="K404" s="91"/>
      <c r="L404" s="91"/>
    </row>
    <row r="405" spans="1:12" x14ac:dyDescent="0.5">
      <c r="B405" s="3"/>
      <c r="C405" s="83"/>
      <c r="D405" s="8"/>
      <c r="E405" s="2"/>
      <c r="F405" s="8"/>
      <c r="G405" s="8"/>
      <c r="H405" s="2"/>
      <c r="I405" s="8"/>
      <c r="J405" s="91"/>
      <c r="K405" s="91"/>
      <c r="L405" s="91"/>
    </row>
    <row r="406" spans="1:12" x14ac:dyDescent="0.5">
      <c r="B406" s="3"/>
      <c r="C406" s="83"/>
      <c r="D406" s="8"/>
      <c r="E406" s="2"/>
      <c r="F406" s="8"/>
      <c r="G406" s="8"/>
      <c r="H406" s="2"/>
      <c r="I406" s="8"/>
      <c r="J406" s="91"/>
      <c r="K406" s="91"/>
      <c r="L406" s="91"/>
    </row>
    <row r="407" spans="1:12" x14ac:dyDescent="0.5">
      <c r="A407" s="3"/>
      <c r="B407" s="3"/>
      <c r="D407" s="11"/>
      <c r="E407" s="2"/>
      <c r="F407" s="8"/>
      <c r="G407" s="11"/>
      <c r="H407" s="2"/>
      <c r="I407" s="8"/>
      <c r="J407" s="92"/>
      <c r="K407" s="91"/>
      <c r="L407" s="91"/>
    </row>
    <row r="408" spans="1:12" x14ac:dyDescent="0.5">
      <c r="A408" s="89"/>
      <c r="E408" s="2"/>
      <c r="H408" s="2"/>
      <c r="K408" s="2"/>
    </row>
    <row r="409" spans="1:12" x14ac:dyDescent="0.5">
      <c r="A409" s="3"/>
      <c r="E409" s="2"/>
      <c r="H409" s="2"/>
      <c r="K409" s="2"/>
    </row>
    <row r="410" spans="1:12" x14ac:dyDescent="0.5">
      <c r="E410" s="2"/>
      <c r="H410" s="2"/>
      <c r="K410" s="2"/>
    </row>
  </sheetData>
  <mergeCells count="33">
    <mergeCell ref="M5:O5"/>
    <mergeCell ref="P5:R5"/>
    <mergeCell ref="A1:R1"/>
    <mergeCell ref="G4:I4"/>
    <mergeCell ref="E5:F6"/>
    <mergeCell ref="H5:I6"/>
    <mergeCell ref="K5:L6"/>
    <mergeCell ref="B4:B7"/>
    <mergeCell ref="Q6:R6"/>
    <mergeCell ref="A57:R57"/>
    <mergeCell ref="N6:O6"/>
    <mergeCell ref="N62:O62"/>
    <mergeCell ref="Q62:R62"/>
    <mergeCell ref="B60:B63"/>
    <mergeCell ref="E61:F62"/>
    <mergeCell ref="H61:I62"/>
    <mergeCell ref="K61:L62"/>
    <mergeCell ref="M61:O61"/>
    <mergeCell ref="P61:R61"/>
    <mergeCell ref="G60:I60"/>
    <mergeCell ref="B101:H101"/>
    <mergeCell ref="E166:F166"/>
    <mergeCell ref="H166:I166"/>
    <mergeCell ref="K166:L166"/>
    <mergeCell ref="A104:L104"/>
    <mergeCell ref="D108:F108"/>
    <mergeCell ref="G108:I108"/>
    <mergeCell ref="E110:F110"/>
    <mergeCell ref="H110:I110"/>
    <mergeCell ref="A160:L160"/>
    <mergeCell ref="K110:L110"/>
    <mergeCell ref="D164:F164"/>
    <mergeCell ref="G164:I164"/>
  </mergeCells>
  <phoneticPr fontId="4" type="noConversion"/>
  <pageMargins left="0.118110236220472" right="0.118110236220472" top="0.196850393700787" bottom="0.196850393700787" header="0" footer="0"/>
  <pageSetup scale="43" orientation="landscape" r:id="rId1"/>
  <headerFooter alignWithMargins="0"/>
  <rowBreaks count="3" manualBreakCount="3">
    <brk id="55" max="17" man="1"/>
    <brk id="101" max="17" man="1"/>
    <brk id="159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AHMER</cp:lastModifiedBy>
  <cp:lastPrinted>2026-10-14T05:30:30Z</cp:lastPrinted>
  <dcterms:created xsi:type="dcterms:W3CDTF">2007-02-04T08:24:33Z</dcterms:created>
  <dcterms:modified xsi:type="dcterms:W3CDTF">2026-10-14T05:30:37Z</dcterms:modified>
</cp:coreProperties>
</file>