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NOV,2025\"/>
    </mc:Choice>
  </mc:AlternateContent>
  <xr:revisionPtr revIDLastSave="0" documentId="13_ncr:1_{12CBDDDC-350B-4741-8F78-2F4DC45480E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Sheet1!$A$1:$R$204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1" i="1" l="1"/>
  <c r="E201" i="1"/>
  <c r="F179" i="1"/>
  <c r="E179" i="1"/>
  <c r="F172" i="1"/>
  <c r="E172" i="1"/>
  <c r="E151" i="1" s="1"/>
  <c r="D172" i="1"/>
  <c r="F168" i="1"/>
  <c r="E168" i="1"/>
  <c r="F153" i="1"/>
  <c r="E153" i="1"/>
  <c r="F151" i="1"/>
  <c r="F145" i="1"/>
  <c r="E145" i="1"/>
  <c r="F130" i="1"/>
  <c r="E130" i="1"/>
  <c r="F115" i="1"/>
  <c r="E115" i="1"/>
  <c r="D115" i="1"/>
  <c r="F114" i="1"/>
  <c r="E114" i="1"/>
  <c r="R44" i="1"/>
  <c r="Q44" i="1"/>
  <c r="P44" i="1"/>
  <c r="O42" i="1"/>
  <c r="N42" i="1"/>
  <c r="M42" i="1"/>
  <c r="P95" i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M95" i="1"/>
  <c r="M94" i="1"/>
  <c r="M92" i="1"/>
  <c r="M91" i="1"/>
  <c r="M89" i="1"/>
  <c r="M87" i="1"/>
  <c r="O95" i="1"/>
  <c r="N95" i="1"/>
  <c r="O94" i="1"/>
  <c r="N94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F80" i="1"/>
  <c r="E80" i="1"/>
  <c r="F75" i="1"/>
  <c r="E75" i="1"/>
  <c r="F68" i="1"/>
  <c r="E68" i="1"/>
  <c r="D68" i="1"/>
  <c r="F64" i="1"/>
  <c r="E64" i="1"/>
  <c r="F49" i="1"/>
  <c r="E49" i="1"/>
  <c r="F41" i="1"/>
  <c r="E41" i="1"/>
  <c r="F26" i="1"/>
  <c r="E26" i="1"/>
  <c r="F11" i="1"/>
  <c r="F10" i="1" s="1"/>
  <c r="E11" i="1"/>
  <c r="D11" i="1"/>
  <c r="E10" i="1"/>
  <c r="I184" i="1"/>
  <c r="H184" i="1"/>
  <c r="I179" i="1"/>
  <c r="I151" i="1" s="1"/>
  <c r="H179" i="1"/>
  <c r="I172" i="1"/>
  <c r="H172" i="1"/>
  <c r="G172" i="1"/>
  <c r="I168" i="1"/>
  <c r="H168" i="1"/>
  <c r="I153" i="1"/>
  <c r="H153" i="1"/>
  <c r="H151" i="1" s="1"/>
  <c r="I145" i="1"/>
  <c r="H145" i="1"/>
  <c r="I130" i="1"/>
  <c r="H130" i="1"/>
  <c r="I115" i="1"/>
  <c r="I114" i="1" s="1"/>
  <c r="H115" i="1"/>
  <c r="H114" i="1" s="1"/>
  <c r="G115" i="1"/>
  <c r="L80" i="1"/>
  <c r="K80" i="1"/>
  <c r="I80" i="1"/>
  <c r="H80" i="1"/>
  <c r="L75" i="1"/>
  <c r="K75" i="1"/>
  <c r="K47" i="1" s="1"/>
  <c r="I75" i="1"/>
  <c r="H75" i="1"/>
  <c r="L68" i="1"/>
  <c r="K68" i="1"/>
  <c r="J68" i="1"/>
  <c r="I68" i="1"/>
  <c r="H68" i="1"/>
  <c r="G68" i="1"/>
  <c r="L64" i="1"/>
  <c r="K64" i="1"/>
  <c r="I64" i="1"/>
  <c r="H64" i="1"/>
  <c r="L49" i="1"/>
  <c r="K49" i="1"/>
  <c r="I49" i="1"/>
  <c r="H49" i="1"/>
  <c r="L41" i="1"/>
  <c r="K41" i="1"/>
  <c r="I41" i="1"/>
  <c r="H41" i="1"/>
  <c r="L26" i="1"/>
  <c r="K26" i="1"/>
  <c r="I26" i="1"/>
  <c r="H26" i="1"/>
  <c r="L11" i="1"/>
  <c r="L10" i="1" s="1"/>
  <c r="K11" i="1"/>
  <c r="J11" i="1"/>
  <c r="K10" i="1"/>
  <c r="I11" i="1"/>
  <c r="H11" i="1"/>
  <c r="G11" i="1"/>
  <c r="I10" i="1"/>
  <c r="H10" i="1"/>
  <c r="J146" i="1"/>
  <c r="O27" i="1"/>
  <c r="N27" i="1"/>
  <c r="M27" i="1"/>
  <c r="O44" i="1"/>
  <c r="N44" i="1"/>
  <c r="M44" i="1"/>
  <c r="L146" i="1"/>
  <c r="K146" i="1"/>
  <c r="R22" i="1"/>
  <c r="Q22" i="1"/>
  <c r="P22" i="1"/>
  <c r="I201" i="1" l="1"/>
  <c r="K97" i="1"/>
  <c r="H201" i="1"/>
  <c r="L47" i="1"/>
  <c r="L97" i="1" s="1"/>
  <c r="H47" i="1"/>
  <c r="H97" i="1" s="1"/>
  <c r="I47" i="1"/>
  <c r="I97" i="1" s="1"/>
  <c r="F47" i="1"/>
  <c r="F97" i="1" s="1"/>
  <c r="E47" i="1"/>
  <c r="K112" i="1"/>
  <c r="E97" i="1" l="1"/>
  <c r="J199" i="1"/>
  <c r="J198" i="1"/>
  <c r="J196" i="1"/>
  <c r="J195" i="1"/>
  <c r="J193" i="1"/>
  <c r="J191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P77" i="1" l="1"/>
  <c r="Q97" i="1" l="1"/>
  <c r="L148" i="1" l="1"/>
  <c r="K148" i="1"/>
  <c r="J148" i="1"/>
  <c r="L137" i="1"/>
  <c r="N14" i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O53" i="1" l="1"/>
  <c r="O52" i="1"/>
  <c r="O51" i="1"/>
  <c r="O48" i="1" l="1"/>
  <c r="O50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O70" i="1" l="1"/>
  <c r="N70" i="1"/>
  <c r="M70" i="1"/>
  <c r="O97" i="1" l="1"/>
  <c r="P36" i="1" l="1"/>
  <c r="M36" i="1"/>
  <c r="J140" i="1"/>
  <c r="Q36" i="1" l="1"/>
  <c r="N26" i="1" l="1"/>
  <c r="Q71" i="1" l="1"/>
  <c r="M37" i="1"/>
  <c r="P18" i="1"/>
  <c r="P50" i="1"/>
  <c r="O21" i="1" l="1"/>
  <c r="L187" i="1" l="1"/>
  <c r="K187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O24" i="1" l="1"/>
  <c r="O23" i="1"/>
  <c r="O20" i="1"/>
  <c r="O18" i="1"/>
  <c r="O16" i="1"/>
  <c r="O15" i="1"/>
  <c r="O14" i="1"/>
  <c r="O13" i="1"/>
  <c r="O12" i="1"/>
  <c r="O11" i="1"/>
  <c r="M11" i="1" l="1"/>
  <c r="Q11" i="1"/>
  <c r="N11" i="1"/>
  <c r="N10" i="1" l="1"/>
  <c r="R11" i="1"/>
  <c r="P11" i="1"/>
  <c r="O41" i="1" l="1"/>
  <c r="O10" i="1"/>
  <c r="J116" i="1" l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4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O64" i="1"/>
  <c r="Q64" i="1"/>
  <c r="R10" i="1"/>
  <c r="Q10" i="1"/>
  <c r="R80" i="1"/>
  <c r="R47" i="1" l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<sst xmlns="http://schemas.openxmlformats.org/spreadsheetml/2006/main" count="536" uniqueCount="131">
  <si>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</si>
  <si>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</si>
  <si>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</si>
  <si>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</si>
  <si>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</si>
  <si>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</si>
  <si>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</si>
  <si>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</si>
  <si>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</si>
  <si>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</si>
  <si>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</si>
  <si>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</si>
  <si>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</si>
  <si>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</si>
  <si>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</si>
  <si>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</si>
  <si>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</si>
  <si>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</si>
  <si>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</si>
  <si>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</si>
  <si>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</si>
  <si>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</si>
  <si>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 xml:space="preserve">        -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</si>
  <si>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</si>
  <si>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</si>
  <si>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</si>
  <si>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</si>
  <si>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</si>
  <si>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</si>
  <si>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</si>
  <si>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</si>
  <si>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</si>
  <si>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</si>
  <si>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</si>
  <si>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</si>
  <si>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</si>
  <si>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</si>
  <si>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</si>
  <si>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</si>
  <si>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</si>
  <si>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</si>
  <si>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</si>
  <si>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</si>
  <si>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</si>
  <si>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</si>
  <si>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</si>
  <si>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</si>
  <si>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</si>
  <si>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</si>
  <si>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</si>
  <si>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</si>
  <si>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</si>
  <si>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</si>
  <si>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</si>
  <si>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</si>
  <si>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</si>
  <si>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</si>
  <si>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</si>
  <si>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</si>
  <si>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</si>
  <si>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</si>
  <si>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</si>
  <si>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</si>
  <si>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</si>
  <si>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</si>
  <si>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</si>
  <si>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</si>
  <si>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</si>
  <si>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</si>
  <si>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</si>
  <si>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</si>
  <si>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</si>
  <si>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</si>
  <si>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</si>
  <si>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</si>
  <si>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</si>
  <si>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</si>
  <si>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</si>
  <si>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</si>
  <si>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</si>
  <si>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</si>
  <si>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</si>
  <si>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</si>
  <si>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</si>
  <si>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</si>
  <si>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</si>
  <si>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</si>
  <si>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</si>
  <si>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</si>
  <si>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</si>
  <si>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</si>
  <si>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</si>
  <si>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</si>
  <si>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</si>
  <si>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</si>
  <si>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</si>
  <si>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</si>
  <si>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</si>
  <si>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</si>
  <si>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</si>
  <si>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</si>
  <si>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</si>
  <si>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</si>
  <si>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</si>
  <si>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</si>
  <si>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</si>
  <si>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</si>
  <si>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</si>
  <si>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</si>
  <si>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</si>
  <si>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</si>
  <si>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</si>
  <si>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</si>
  <si>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</si>
  <si>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</si>
  <si>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-</t>
  </si>
  <si>
    <t>1.   PRIMARY DATA SOURCE IS PAKISTAN SINGLE WINDOW (PSW) AND VALIDATED BY FBR(DRS).</t>
  </si>
  <si>
    <t>( **) QUANTITY DATA HAS BEEN ESTIMATED WHERE EVER IT IS FOUND NECESSARY.</t>
  </si>
  <si>
    <t>2.   DUE TO ROUNDINGS EFFECTS SOME TOTALS AND PERCENTAGES MAY NOT TALLY.</t>
  </si>
  <si>
    <t>STATEMENT SHOWING EXPORTS OF SELECTED COMMODITIES DURING THE MONTH OF NOVEMBER, 2025</t>
  </si>
  <si>
    <t xml:space="preserve">                   NOVEMBER, 2025  ( R)</t>
  </si>
  <si>
    <t xml:space="preserve">                   NOVEMBER,2024</t>
  </si>
  <si>
    <t xml:space="preserve">  % CHANGE IN NOVEMBER,2025 OVER</t>
  </si>
  <si>
    <t>NOVEMBER,2024</t>
  </si>
  <si>
    <t xml:space="preserve">STATEMENT SHOWING EXPORTS OF SELECTED COMMODITIES DURING THE PERIOD JULY - NOVEMBER,  2025 </t>
  </si>
  <si>
    <t xml:space="preserve">    JULY - NOVEMBER,   2025  </t>
  </si>
  <si>
    <t xml:space="preserve">     JULY - NOVEMBER,   2024 </t>
  </si>
  <si>
    <t xml:space="preserve">% CHANGE IN  JULY - NOVEMBER, 2025 </t>
  </si>
  <si>
    <t xml:space="preserve">           OVER JULY - NOVEMBER, 2024 </t>
  </si>
  <si>
    <t xml:space="preserve">                   OCTOBER, 2025  ( F)</t>
  </si>
  <si>
    <t xml:space="preserve">        OCTOBER,2025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</si>
</sst>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9" fillId="0" borderId="0" xfId="5" applyNumberFormat="1" applyFont="1"/>
    <xf numFmtId="3" fontId="10" fillId="0" borderId="0" xfId="0" applyNumberFormat="1" applyFont="1"/>
    <xf numFmtId="37" fontId="8" fillId="0" borderId="0" xfId="0" applyNumberFormat="1" applyFont="1"/>
    <xf numFmtId="166" fontId="10" fillId="0" borderId="0" xfId="1" applyNumberFormat="1" applyFont="1" applyFill="1"/>
    <xf numFmtId="41" fontId="10" fillId="0" borderId="0" xfId="2" applyFont="1" applyFill="1"/>
    <xf numFmtId="41" fontId="8" fillId="0" borderId="0" xfId="2" applyFont="1" applyFill="1"/>
    <xf numFmtId="37" fontId="8" fillId="0" borderId="0" xfId="0" applyNumberFormat="1" applyFont="1" applyAlignment="1">
      <alignment horizontal="center"/>
    </xf>
    <xf numFmtId="3" fontId="9" fillId="0" borderId="0" xfId="6" applyNumberFormat="1" applyFont="1"/>
    <xf numFmtId="167" fontId="10" fillId="0" borderId="0" xfId="1" applyNumberFormat="1" applyFont="1" applyFill="1"/>
    <xf numFmtId="166" fontId="10" fillId="0" borderId="0" xfId="1" applyNumberFormat="1" applyFont="1" applyFill="1" applyBorder="1"/>
    <xf numFmtId="3" fontId="10" fillId="0" borderId="0" xfId="0" applyNumberFormat="1" applyFont="1" applyAlignment="1">
      <alignment horizontal="center"/>
    </xf>
    <xf numFmtId="43" fontId="10" fillId="0" borderId="0" xfId="1" applyFont="1" applyFill="1" applyBorder="1"/>
    <xf numFmtId="3" fontId="8" fillId="0" borderId="6" xfId="0" applyNumberFormat="1" applyFont="1" applyBorder="1"/>
    <xf numFmtId="166" fontId="8" fillId="0" borderId="0" xfId="1" applyNumberFormat="1" applyFont="1" applyFill="1"/>
    <xf numFmtId="3" fontId="8" fillId="0" borderId="0" xfId="0" applyNumberFormat="1" applyFont="1" applyAlignment="1">
      <alignment horizontal="left"/>
    </xf>
    <xf numFmtId="1" fontId="10" fillId="0" borderId="0" xfId="1" applyNumberFormat="1" applyFont="1" applyFill="1" applyBorder="1"/>
    <xf numFmtId="3" fontId="10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6" fontId="10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center"/>
    </xf>
    <xf numFmtId="3" fontId="9" fillId="0" borderId="1" xfId="5" applyNumberFormat="1" applyFont="1" applyBorder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37" fontId="10" fillId="0" borderId="0" xfId="0" applyNumberFormat="1" applyFont="1" applyAlignment="1">
      <alignment horizontal="right"/>
    </xf>
    <xf numFmtId="3" fontId="10" fillId="0" borderId="0" xfId="2" applyNumberFormat="1" applyFont="1" applyFill="1" applyBorder="1"/>
    <xf numFmtId="3" fontId="10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7" fontId="10" fillId="0" borderId="0" xfId="0" applyNumberFormat="1" applyFont="1" applyAlignment="1">
      <alignment horizontal="left"/>
    </xf>
    <xf numFmtId="3" fontId="10" fillId="0" borderId="0" xfId="6" applyNumberFormat="1" applyFont="1"/>
    <xf numFmtId="0" fontId="0" fillId="0" borderId="8" xfId="0" applyBorder="1"/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2" fontId="10" fillId="0" borderId="0" xfId="0" applyNumberFormat="1" applyFont="1"/>
    <xf numFmtId="1" fontId="10" fillId="0" borderId="0" xfId="0" applyNumberFormat="1" applyFont="1"/>
    <xf numFmtId="0" fontId="10" fillId="0" borderId="8" xfId="0" applyFont="1" applyBorder="1"/>
    <xf numFmtId="37" fontId="10" fillId="0" borderId="8" xfId="0" applyNumberFormat="1" applyFont="1" applyBorder="1" applyAlignment="1">
      <alignment horizontal="left"/>
    </xf>
    <xf numFmtId="165" fontId="10" fillId="0" borderId="8" xfId="0" applyNumberFormat="1" applyFont="1" applyBorder="1"/>
    <xf numFmtId="1" fontId="8" fillId="0" borderId="0" xfId="0" applyNumberFormat="1" applyFont="1"/>
    <xf numFmtId="37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/>
    </xf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zoomScale="60" zoomScaleNormal="60" workbookViewId="0">
      <selection sqref="A1:R1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5" customWidth="1"/>
    <col min="15" max="15" width="13.54296875" style="25" customWidth="1"/>
    <col min="16" max="16" width="14.81640625" style="1" customWidth="1"/>
    <col min="17" max="18" width="15.1796875" style="1" customWidth="1"/>
    <col min="19" max="19" width="15.81640625" style="9" customWidth="1"/>
    <col min="20" max="20" width="16.1796875" style="24" customWidth="1"/>
    <col min="21" max="21" width="14.1796875" style="24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102" t="s">
        <v>119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3" x14ac:dyDescent="0.5">
      <c r="E2" s="2"/>
      <c r="H2" s="2"/>
      <c r="K2" s="2"/>
      <c r="O2" s="26" t="s">
        <v>103</v>
      </c>
    </row>
    <row r="3" spans="1:23" x14ac:dyDescent="0.5">
      <c r="E3" s="2"/>
      <c r="H3" s="2"/>
      <c r="K3" s="2"/>
      <c r="O3" s="26" t="s">
        <v>107</v>
      </c>
    </row>
    <row r="4" spans="1:23" x14ac:dyDescent="0.5">
      <c r="A4" s="27"/>
      <c r="B4" s="107" t="s">
        <v>95</v>
      </c>
      <c r="C4" s="28" t="s">
        <v>92</v>
      </c>
      <c r="D4" s="29" t="s">
        <v>120</v>
      </c>
      <c r="E4" s="30"/>
      <c r="F4" s="31"/>
      <c r="G4" s="104" t="s">
        <v>129</v>
      </c>
      <c r="H4" s="105"/>
      <c r="I4" s="106"/>
      <c r="J4" s="29" t="s">
        <v>121</v>
      </c>
      <c r="K4" s="30"/>
      <c r="L4" s="31"/>
      <c r="M4" s="32"/>
      <c r="N4" s="33" t="s">
        <v>122</v>
      </c>
      <c r="O4" s="34"/>
      <c r="P4" s="35"/>
      <c r="Q4" s="35"/>
      <c r="R4" s="36" t="s">
        <v>0</v>
      </c>
      <c r="S4" s="15"/>
    </row>
    <row r="5" spans="1:23" x14ac:dyDescent="0.5">
      <c r="A5" s="37" t="s">
        <v>1</v>
      </c>
      <c r="B5" s="108"/>
      <c r="C5" s="12" t="s">
        <v>93</v>
      </c>
      <c r="D5" s="38" t="s">
        <v>94</v>
      </c>
      <c r="E5" s="110" t="s">
        <v>98</v>
      </c>
      <c r="F5" s="111"/>
      <c r="G5" s="38"/>
      <c r="H5" s="110" t="s">
        <v>98</v>
      </c>
      <c r="I5" s="111"/>
      <c r="J5" s="39"/>
      <c r="K5" s="110" t="s">
        <v>98</v>
      </c>
      <c r="L5" s="111"/>
      <c r="M5" s="100" t="s">
        <v>130</v>
      </c>
      <c r="N5" s="101"/>
      <c r="O5" s="103"/>
      <c r="P5" s="100" t="s">
        <v>123</v>
      </c>
      <c r="Q5" s="101"/>
      <c r="R5" s="101"/>
      <c r="S5" s="15"/>
    </row>
    <row r="6" spans="1:23" x14ac:dyDescent="0.5">
      <c r="A6" s="40" t="s">
        <v>2</v>
      </c>
      <c r="B6" s="108"/>
      <c r="C6" s="12" t="s">
        <v>96</v>
      </c>
      <c r="D6" s="41" t="s">
        <v>97</v>
      </c>
      <c r="E6" s="112"/>
      <c r="F6" s="113"/>
      <c r="G6" s="41" t="s">
        <v>97</v>
      </c>
      <c r="H6" s="112"/>
      <c r="I6" s="113"/>
      <c r="J6" s="42" t="s">
        <v>97</v>
      </c>
      <c r="K6" s="112"/>
      <c r="L6" s="113"/>
      <c r="M6" s="42" t="s">
        <v>97</v>
      </c>
      <c r="N6" s="100" t="s">
        <v>98</v>
      </c>
      <c r="O6" s="103"/>
      <c r="P6" s="42" t="s">
        <v>97</v>
      </c>
      <c r="Q6" s="100" t="s">
        <v>98</v>
      </c>
      <c r="R6" s="101"/>
      <c r="S6" s="15"/>
    </row>
    <row r="7" spans="1:23" x14ac:dyDescent="0.5">
      <c r="A7" s="43"/>
      <c r="B7" s="109"/>
      <c r="C7" s="44" t="s">
        <v>99</v>
      </c>
      <c r="D7" s="38"/>
      <c r="E7" s="45" t="s">
        <v>100</v>
      </c>
      <c r="F7" s="46" t="s">
        <v>101</v>
      </c>
      <c r="G7" s="38"/>
      <c r="H7" s="45" t="s">
        <v>100</v>
      </c>
      <c r="I7" s="46" t="s">
        <v>101</v>
      </c>
      <c r="J7" s="47"/>
      <c r="K7" s="45" t="s">
        <v>100</v>
      </c>
      <c r="L7" s="46" t="s">
        <v>102</v>
      </c>
      <c r="M7" s="48"/>
      <c r="N7" s="49" t="s">
        <v>104</v>
      </c>
      <c r="O7" s="50" t="s">
        <v>102</v>
      </c>
      <c r="P7" s="48"/>
      <c r="Q7" s="47" t="s">
        <v>104</v>
      </c>
      <c r="R7" s="51" t="s">
        <v>102</v>
      </c>
      <c r="S7" s="52"/>
      <c r="T7" s="52"/>
      <c r="U7" s="52"/>
    </row>
    <row r="8" spans="1:23" x14ac:dyDescent="0.5">
      <c r="A8" s="3"/>
      <c r="B8" s="3" t="s">
        <v>3</v>
      </c>
      <c r="D8" s="53"/>
      <c r="E8" s="14">
        <v>679745</v>
      </c>
      <c r="F8" s="7">
        <v>2421074</v>
      </c>
      <c r="G8" s="53"/>
      <c r="H8" s="7">
        <v>800551</v>
      </c>
      <c r="I8" s="7">
        <v>2847537</v>
      </c>
      <c r="J8" s="16"/>
      <c r="K8" s="7">
        <v>786953</v>
      </c>
      <c r="L8" s="7">
        <v>2832710</v>
      </c>
      <c r="M8" s="54"/>
      <c r="N8" s="55">
        <f>ROUND(E8/H8*100-100,2)</f>
        <v>-15.09</v>
      </c>
      <c r="O8" s="55">
        <f>ROUND(F8/I8*100-100,2)</f>
        <v>-14.98</v>
      </c>
      <c r="P8" s="54"/>
      <c r="Q8" s="55">
        <f>ROUND(E8/K8*100-100,2)</f>
        <v>-13.62</v>
      </c>
      <c r="R8" s="55">
        <f>ROUND(F8/L8*100-100,2)</f>
        <v>-14.53</v>
      </c>
      <c r="S8" s="17"/>
    </row>
    <row r="9" spans="1:23" x14ac:dyDescent="0.5">
      <c r="A9" s="3"/>
      <c r="B9" s="3"/>
      <c r="C9" s="56"/>
      <c r="D9" s="7"/>
      <c r="E9" s="7"/>
      <c r="F9" s="7"/>
      <c r="G9" s="7"/>
      <c r="H9" s="7"/>
      <c r="I9" s="7"/>
      <c r="J9" s="7"/>
      <c r="K9" s="7"/>
      <c r="L9" s="7"/>
      <c r="M9" s="55"/>
      <c r="N9" s="55"/>
      <c r="O9" s="55"/>
      <c r="P9" s="54"/>
      <c r="Q9" s="55"/>
      <c r="R9" s="55"/>
      <c r="S9" s="15"/>
    </row>
    <row r="10" spans="1:23" x14ac:dyDescent="0.5">
      <c r="A10" s="12" t="s">
        <v>5</v>
      </c>
      <c r="B10" s="3" t="s">
        <v>6</v>
      </c>
      <c r="C10" s="52"/>
      <c r="D10" s="57"/>
      <c r="E10" s="7">
        <f>SUM(E11,E14:E24)</f>
        <v>117817.968292909</v>
      </c>
      <c r="F10" s="7">
        <f>SUM(F11,F14:F24)</f>
        <v>419595.093383934</v>
      </c>
      <c r="G10" s="57"/>
      <c r="H10" s="7">
        <f>SUM(H11,H14:H24)</f>
        <v>120961</v>
      </c>
      <c r="I10" s="7">
        <f>SUM(I11,I14:I24)</f>
        <v>430261</v>
      </c>
      <c r="J10" s="57"/>
      <c r="K10" s="7">
        <f>SUM(K11,K14:K24)</f>
        <v>219470</v>
      </c>
      <c r="L10" s="7">
        <f>SUM(L11,L14:L24)</f>
        <v>790000</v>
      </c>
      <c r="M10" s="54"/>
      <c r="N10" s="55">
        <f t="shared" ref="N10:O16" si="0">ROUND(E10/H10*100-100,2)</f>
        <v>-2.6</v>
      </c>
      <c r="O10" s="55">
        <f t="shared" si="0"/>
        <v>-2.48</v>
      </c>
      <c r="P10" s="54"/>
      <c r="Q10" s="55">
        <f t="shared" ref="Q10:R16" si="1">ROUND(E10/K10*100-100,2)</f>
        <v>-46.32</v>
      </c>
      <c r="R10" s="55">
        <f t="shared" si="1"/>
        <v>-46.89</v>
      </c>
      <c r="S10" s="15"/>
      <c r="W10" s="11"/>
    </row>
    <row r="11" spans="1:23" x14ac:dyDescent="0.5">
      <c r="A11" s="8"/>
      <c r="B11" s="3" t="s">
        <v>8</v>
      </c>
      <c r="C11" s="12" t="s">
        <v>9</v>
      </c>
      <c r="D11" s="7">
        <f t="shared" ref="D11:F11" si="2">SUM(D12:D13)</f>
        <v>426932.4915514001</v>
      </c>
      <c r="E11" s="7">
        <f t="shared" si="2"/>
        <v>52839.326755125978</v>
      </c>
      <c r="F11" s="7">
        <f t="shared" si="2"/>
        <v>188124.51592717707</v>
      </c>
      <c r="G11" s="7">
        <f t="shared" ref="G11:L11" si="3">SUM(G12:G13)</f>
        <v>285118</v>
      </c>
      <c r="H11" s="7">
        <f t="shared" si="3"/>
        <v>45732</v>
      </c>
      <c r="I11" s="7">
        <f t="shared" si="3"/>
        <v>162661</v>
      </c>
      <c r="J11" s="7">
        <f t="shared" si="3"/>
        <v>781941</v>
      </c>
      <c r="K11" s="7">
        <f t="shared" si="3"/>
        <v>119839</v>
      </c>
      <c r="L11" s="7">
        <f t="shared" si="3"/>
        <v>431371</v>
      </c>
      <c r="M11" s="55">
        <f t="shared" ref="M11:M16" si="4">ROUND(D11/G11*100-100,2)</f>
        <v>49.74</v>
      </c>
      <c r="N11" s="55">
        <f t="shared" si="0"/>
        <v>15.54</v>
      </c>
      <c r="O11" s="55">
        <f t="shared" si="0"/>
        <v>15.65</v>
      </c>
      <c r="P11" s="55">
        <f t="shared" ref="P11:P16" si="5">ROUND(D11/J11*100-100,2)</f>
        <v>-45.4</v>
      </c>
      <c r="Q11" s="55">
        <f t="shared" si="1"/>
        <v>-55.91</v>
      </c>
      <c r="R11" s="55">
        <f t="shared" si="1"/>
        <v>-56.39</v>
      </c>
      <c r="S11" s="15"/>
      <c r="T11" s="9"/>
      <c r="U11" s="9"/>
      <c r="W11" s="11"/>
    </row>
    <row r="12" spans="1:23" x14ac:dyDescent="0.5">
      <c r="B12" s="3" t="s">
        <v>10</v>
      </c>
      <c r="C12" s="12" t="s">
        <v>9</v>
      </c>
      <c r="D12" s="58">
        <v>32737.074404799998</v>
      </c>
      <c r="E12" s="6">
        <v>10863.640169900104</v>
      </c>
      <c r="F12" s="7">
        <v>38673.842913132423</v>
      </c>
      <c r="G12" s="21">
        <v>45766</v>
      </c>
      <c r="H12" s="6">
        <v>15195</v>
      </c>
      <c r="I12" s="7">
        <v>54038</v>
      </c>
      <c r="J12" s="7">
        <v>52967</v>
      </c>
      <c r="K12" s="7">
        <v>15085</v>
      </c>
      <c r="L12" s="7">
        <v>54299</v>
      </c>
      <c r="M12" s="55">
        <f t="shared" si="4"/>
        <v>-28.47</v>
      </c>
      <c r="N12" s="55">
        <f t="shared" si="0"/>
        <v>-28.51</v>
      </c>
      <c r="O12" s="55">
        <f t="shared" si="0"/>
        <v>-28.43</v>
      </c>
      <c r="P12" s="55">
        <f t="shared" si="5"/>
        <v>-38.19</v>
      </c>
      <c r="Q12" s="55">
        <f t="shared" si="1"/>
        <v>-27.98</v>
      </c>
      <c r="R12" s="55">
        <f t="shared" si="1"/>
        <v>-28.78</v>
      </c>
      <c r="S12" s="15"/>
      <c r="T12" s="9"/>
      <c r="U12" s="9"/>
      <c r="W12" s="11"/>
    </row>
    <row r="13" spans="1:23" x14ac:dyDescent="0.5">
      <c r="B13" s="3" t="s">
        <v>11</v>
      </c>
      <c r="C13" s="12" t="s">
        <v>9</v>
      </c>
      <c r="D13" s="58">
        <v>394195.41714660008</v>
      </c>
      <c r="E13" s="6">
        <v>41975.686585225878</v>
      </c>
      <c r="F13" s="7">
        <v>149450.67301404465</v>
      </c>
      <c r="G13" s="21">
        <v>239352</v>
      </c>
      <c r="H13" s="6">
        <v>30537</v>
      </c>
      <c r="I13" s="7">
        <v>108623</v>
      </c>
      <c r="J13" s="7">
        <v>728974</v>
      </c>
      <c r="K13" s="7">
        <v>104754</v>
      </c>
      <c r="L13" s="7">
        <v>377072</v>
      </c>
      <c r="M13" s="55">
        <f t="shared" si="4"/>
        <v>64.69</v>
      </c>
      <c r="N13" s="55">
        <f t="shared" si="0"/>
        <v>37.46</v>
      </c>
      <c r="O13" s="55">
        <f t="shared" si="0"/>
        <v>37.590000000000003</v>
      </c>
      <c r="P13" s="55">
        <f t="shared" si="5"/>
        <v>-45.92</v>
      </c>
      <c r="Q13" s="55">
        <f t="shared" si="1"/>
        <v>-59.93</v>
      </c>
      <c r="R13" s="55">
        <f t="shared" si="1"/>
        <v>-60.37</v>
      </c>
      <c r="S13" s="15"/>
      <c r="T13" s="9"/>
      <c r="U13" s="9"/>
      <c r="W13" s="11"/>
    </row>
    <row r="14" spans="1:23" x14ac:dyDescent="0.5">
      <c r="A14" s="8"/>
      <c r="B14" s="3" t="s">
        <v>12</v>
      </c>
      <c r="C14" s="12" t="s">
        <v>9</v>
      </c>
      <c r="D14" s="6">
        <v>18179.841800000002</v>
      </c>
      <c r="E14" s="6">
        <v>12005.691951540703</v>
      </c>
      <c r="F14" s="7">
        <v>42774.361945879456</v>
      </c>
      <c r="G14" s="6">
        <v>16993</v>
      </c>
      <c r="H14" s="6">
        <v>11630</v>
      </c>
      <c r="I14" s="7">
        <v>41376</v>
      </c>
      <c r="J14" s="7">
        <v>21217</v>
      </c>
      <c r="K14" s="7">
        <v>12840</v>
      </c>
      <c r="L14" s="7">
        <v>46220</v>
      </c>
      <c r="M14" s="55">
        <f t="shared" si="4"/>
        <v>6.98</v>
      </c>
      <c r="N14" s="55">
        <f t="shared" si="0"/>
        <v>3.23</v>
      </c>
      <c r="O14" s="55">
        <f t="shared" si="0"/>
        <v>3.38</v>
      </c>
      <c r="P14" s="55">
        <f t="shared" si="5"/>
        <v>-14.31</v>
      </c>
      <c r="Q14" s="55">
        <f t="shared" si="1"/>
        <v>-6.5</v>
      </c>
      <c r="R14" s="55">
        <f t="shared" si="1"/>
        <v>-7.45</v>
      </c>
      <c r="S14" s="15"/>
      <c r="T14" s="9"/>
      <c r="U14" s="9"/>
      <c r="W14" s="11"/>
    </row>
    <row r="15" spans="1:23" x14ac:dyDescent="0.5">
      <c r="A15" s="8"/>
      <c r="B15" s="3" t="s">
        <v>13</v>
      </c>
      <c r="C15" s="12" t="s">
        <v>9</v>
      </c>
      <c r="D15" s="6">
        <v>35995.751270100016</v>
      </c>
      <c r="E15" s="6">
        <v>5481.490318418997</v>
      </c>
      <c r="F15" s="7">
        <v>19524.039159475647</v>
      </c>
      <c r="G15" s="6">
        <v>51368</v>
      </c>
      <c r="H15" s="6">
        <v>6318</v>
      </c>
      <c r="I15" s="7">
        <v>22474</v>
      </c>
      <c r="J15" s="7">
        <v>28763</v>
      </c>
      <c r="K15" s="7">
        <v>4425</v>
      </c>
      <c r="L15" s="7">
        <v>15927</v>
      </c>
      <c r="M15" s="55">
        <f t="shared" si="4"/>
        <v>-29.93</v>
      </c>
      <c r="N15" s="55">
        <f t="shared" si="0"/>
        <v>-13.24</v>
      </c>
      <c r="O15" s="55">
        <f t="shared" si="0"/>
        <v>-13.13</v>
      </c>
      <c r="P15" s="55">
        <f t="shared" si="5"/>
        <v>25.15</v>
      </c>
      <c r="Q15" s="55">
        <f t="shared" si="1"/>
        <v>23.88</v>
      </c>
      <c r="R15" s="55">
        <f t="shared" si="1"/>
        <v>22.58</v>
      </c>
      <c r="S15" s="15"/>
      <c r="T15" s="9"/>
      <c r="U15" s="9"/>
      <c r="W15" s="11"/>
    </row>
    <row r="16" spans="1:23" x14ac:dyDescent="0.5">
      <c r="A16" s="8"/>
      <c r="B16" s="3" t="s">
        <v>14</v>
      </c>
      <c r="C16" s="12" t="s">
        <v>9</v>
      </c>
      <c r="D16" s="6">
        <v>30296.113659700004</v>
      </c>
      <c r="E16" s="6">
        <v>3572.6471603153009</v>
      </c>
      <c r="F16" s="7">
        <v>12727.441329159819</v>
      </c>
      <c r="G16" s="6">
        <v>29614</v>
      </c>
      <c r="H16" s="6">
        <v>3218</v>
      </c>
      <c r="I16" s="7">
        <v>11447</v>
      </c>
      <c r="J16" s="7">
        <v>52543</v>
      </c>
      <c r="K16" s="7">
        <v>5306</v>
      </c>
      <c r="L16" s="7">
        <v>19099</v>
      </c>
      <c r="M16" s="55">
        <f t="shared" si="4"/>
        <v>2.2999999999999998</v>
      </c>
      <c r="N16" s="55">
        <f t="shared" si="0"/>
        <v>11.02</v>
      </c>
      <c r="O16" s="55">
        <f t="shared" si="0"/>
        <v>11.19</v>
      </c>
      <c r="P16" s="55">
        <f t="shared" si="5"/>
        <v>-42.34</v>
      </c>
      <c r="Q16" s="55">
        <f t="shared" si="1"/>
        <v>-32.67</v>
      </c>
      <c r="R16" s="55">
        <f t="shared" si="1"/>
        <v>-33.36</v>
      </c>
      <c r="S16" s="15"/>
      <c r="T16" s="9"/>
      <c r="U16" s="9"/>
      <c r="W16" s="11"/>
    </row>
    <row r="17" spans="1:23" x14ac:dyDescent="0.5">
      <c r="A17" s="8"/>
      <c r="B17" s="3" t="s">
        <v>105</v>
      </c>
      <c r="C17" s="12" t="s">
        <v>9</v>
      </c>
      <c r="D17" s="6">
        <v>0</v>
      </c>
      <c r="E17" s="7">
        <v>0</v>
      </c>
      <c r="F17" s="7">
        <v>0</v>
      </c>
      <c r="G17" s="6">
        <v>0</v>
      </c>
      <c r="H17" s="7">
        <v>0</v>
      </c>
      <c r="I17" s="7">
        <v>0</v>
      </c>
      <c r="J17" s="6">
        <v>0</v>
      </c>
      <c r="K17" s="7">
        <v>0</v>
      </c>
      <c r="L17" s="7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15"/>
      <c r="T17" s="9"/>
      <c r="U17" s="9"/>
      <c r="W17" s="11"/>
    </row>
    <row r="18" spans="1:23" x14ac:dyDescent="0.5">
      <c r="A18" s="8"/>
      <c r="B18" s="3" t="s">
        <v>15</v>
      </c>
      <c r="C18" s="12" t="s">
        <v>9</v>
      </c>
      <c r="D18" s="6">
        <v>5060.8029800000004</v>
      </c>
      <c r="E18" s="6">
        <v>5356.5918175972993</v>
      </c>
      <c r="F18" s="7">
        <v>19074.674577409449</v>
      </c>
      <c r="G18" s="6">
        <v>10399</v>
      </c>
      <c r="H18" s="6">
        <v>7743</v>
      </c>
      <c r="I18" s="7">
        <v>27529</v>
      </c>
      <c r="J18" s="7">
        <v>2433</v>
      </c>
      <c r="K18" s="7">
        <v>2679</v>
      </c>
      <c r="L18" s="7">
        <v>9643</v>
      </c>
      <c r="M18" s="55">
        <f t="shared" ref="M18:O18" si="6">ROUND(D18/G18*100-100,2)</f>
        <v>-51.33</v>
      </c>
      <c r="N18" s="55">
        <f t="shared" si="6"/>
        <v>-30.82</v>
      </c>
      <c r="O18" s="55">
        <f t="shared" si="6"/>
        <v>-30.71</v>
      </c>
      <c r="P18" s="55">
        <f>ROUND(D18/J18*100-100,2)</f>
        <v>108.01</v>
      </c>
      <c r="Q18" s="55">
        <f>ROUND(E18/K18*100-100,2)</f>
        <v>99.95</v>
      </c>
      <c r="R18" s="55">
        <f>ROUND(F18/L18*100-100,2)</f>
        <v>97.81</v>
      </c>
      <c r="S18" s="15"/>
      <c r="T18" s="9"/>
      <c r="U18" s="9"/>
      <c r="W18" s="11"/>
    </row>
    <row r="19" spans="1:23" x14ac:dyDescent="0.5">
      <c r="A19" s="8"/>
      <c r="B19" s="3" t="s">
        <v>16</v>
      </c>
      <c r="C19" s="12" t="s">
        <v>9</v>
      </c>
      <c r="D19" s="6">
        <v>0</v>
      </c>
      <c r="E19" s="6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15"/>
      <c r="T19" s="9"/>
      <c r="U19" s="9"/>
      <c r="W19" s="11"/>
    </row>
    <row r="20" spans="1:23" x14ac:dyDescent="0.5">
      <c r="A20" s="8"/>
      <c r="B20" s="3" t="s">
        <v>17</v>
      </c>
      <c r="C20" s="12" t="s">
        <v>9</v>
      </c>
      <c r="D20" s="6">
        <v>2330.101449899998</v>
      </c>
      <c r="E20" s="6">
        <v>2384.7535310137951</v>
      </c>
      <c r="F20" s="7">
        <v>8495.1086591011699</v>
      </c>
      <c r="G20" s="6">
        <v>2710</v>
      </c>
      <c r="H20" s="6">
        <v>2702</v>
      </c>
      <c r="I20" s="7">
        <v>9612</v>
      </c>
      <c r="J20" s="7">
        <v>2327</v>
      </c>
      <c r="K20" s="7">
        <v>2065</v>
      </c>
      <c r="L20" s="7">
        <v>7434</v>
      </c>
      <c r="M20" s="55">
        <f t="shared" ref="M20:O21" si="7">ROUND(D20/G20*100-100,2)</f>
        <v>-14.02</v>
      </c>
      <c r="N20" s="55">
        <f t="shared" si="7"/>
        <v>-11.74</v>
      </c>
      <c r="O20" s="55">
        <f t="shared" si="7"/>
        <v>-11.62</v>
      </c>
      <c r="P20" s="55">
        <f t="shared" ref="P20:R21" si="8">ROUND(D20/J20*100-100,2)</f>
        <v>0.13</v>
      </c>
      <c r="Q20" s="55">
        <f t="shared" si="8"/>
        <v>15.48</v>
      </c>
      <c r="R20" s="55">
        <f t="shared" si="8"/>
        <v>14.27</v>
      </c>
      <c r="S20" s="15"/>
      <c r="T20" s="9"/>
      <c r="U20" s="9"/>
      <c r="W20" s="11"/>
    </row>
    <row r="21" spans="1:23" x14ac:dyDescent="0.5">
      <c r="A21" s="8"/>
      <c r="B21" s="3" t="s">
        <v>18</v>
      </c>
      <c r="C21" s="12" t="s">
        <v>9</v>
      </c>
      <c r="D21" s="59">
        <v>19497.987488999999</v>
      </c>
      <c r="E21" s="6">
        <v>6183.5076793772978</v>
      </c>
      <c r="F21" s="7">
        <v>22024.744469800589</v>
      </c>
      <c r="G21" s="59">
        <v>29373</v>
      </c>
      <c r="H21" s="6">
        <v>9514</v>
      </c>
      <c r="I21" s="7">
        <v>33848</v>
      </c>
      <c r="J21" s="7">
        <v>45365</v>
      </c>
      <c r="K21" s="7">
        <v>14775</v>
      </c>
      <c r="L21" s="7">
        <v>53184</v>
      </c>
      <c r="M21" s="55">
        <f t="shared" si="7"/>
        <v>-33.619999999999997</v>
      </c>
      <c r="N21" s="55">
        <f t="shared" si="7"/>
        <v>-35.01</v>
      </c>
      <c r="O21" s="55">
        <f t="shared" si="7"/>
        <v>-34.93</v>
      </c>
      <c r="P21" s="55">
        <f t="shared" si="8"/>
        <v>-57.02</v>
      </c>
      <c r="Q21" s="55">
        <f t="shared" si="8"/>
        <v>-58.15</v>
      </c>
      <c r="R21" s="55">
        <f t="shared" si="8"/>
        <v>-58.59</v>
      </c>
      <c r="S21" s="15"/>
      <c r="T21" s="9"/>
      <c r="U21" s="9"/>
      <c r="W21" s="11"/>
    </row>
    <row r="22" spans="1:23" x14ac:dyDescent="0.5">
      <c r="A22" s="8"/>
      <c r="B22" s="3" t="s">
        <v>19</v>
      </c>
      <c r="C22" s="12" t="s">
        <v>9</v>
      </c>
      <c r="D22" s="6">
        <v>0</v>
      </c>
      <c r="E22" s="6">
        <v>0</v>
      </c>
      <c r="F22" s="7">
        <v>0</v>
      </c>
      <c r="G22" s="7">
        <v>0</v>
      </c>
      <c r="H22" s="7">
        <v>0</v>
      </c>
      <c r="I22" s="7">
        <v>0</v>
      </c>
      <c r="J22" s="7">
        <v>166284</v>
      </c>
      <c r="K22" s="7">
        <v>24578</v>
      </c>
      <c r="L22" s="7">
        <v>88470</v>
      </c>
      <c r="M22" s="55">
        <v>0</v>
      </c>
      <c r="N22" s="55">
        <v>0</v>
      </c>
      <c r="O22" s="55">
        <v>0</v>
      </c>
      <c r="P22" s="55">
        <f t="shared" ref="P22" si="9">ROUND(D22/J22*100-100,2)</f>
        <v>-100</v>
      </c>
      <c r="Q22" s="55">
        <f t="shared" ref="Q22" si="10">ROUND(E22/K22*100-100,2)</f>
        <v>-100</v>
      </c>
      <c r="R22" s="55">
        <f t="shared" ref="R22" si="11">ROUND(F22/L22*100-100,2)</f>
        <v>-100</v>
      </c>
      <c r="S22" s="15"/>
      <c r="T22" s="9"/>
      <c r="U22" s="9"/>
      <c r="W22" s="11"/>
    </row>
    <row r="23" spans="1:23" x14ac:dyDescent="0.5">
      <c r="A23" s="8"/>
      <c r="B23" s="3" t="s">
        <v>20</v>
      </c>
      <c r="C23" s="12" t="s">
        <v>9</v>
      </c>
      <c r="D23" s="6">
        <v>10364.1626012</v>
      </c>
      <c r="E23" s="6">
        <v>12836.656542780514</v>
      </c>
      <c r="F23" s="7">
        <v>45734.795474802668</v>
      </c>
      <c r="G23" s="6">
        <v>10269</v>
      </c>
      <c r="H23" s="6">
        <v>13495</v>
      </c>
      <c r="I23" s="7">
        <v>48011</v>
      </c>
      <c r="J23" s="7">
        <v>10209</v>
      </c>
      <c r="K23" s="7">
        <v>11516</v>
      </c>
      <c r="L23" s="7">
        <v>41451</v>
      </c>
      <c r="M23" s="55">
        <f>ROUND(D23/G23*100-100,2)</f>
        <v>0.93</v>
      </c>
      <c r="N23" s="55">
        <f>ROUND(E23/H23*100-100,2)</f>
        <v>-4.88</v>
      </c>
      <c r="O23" s="55">
        <f>ROUND(F23/I23*100-100,2)</f>
        <v>-4.74</v>
      </c>
      <c r="P23" s="55">
        <f>ROUND(D23/J23*100-100,2)</f>
        <v>1.52</v>
      </c>
      <c r="Q23" s="55">
        <f>ROUND(E23/K23*100-100,2)</f>
        <v>11.47</v>
      </c>
      <c r="R23" s="55">
        <f>ROUND(F23/L23*100-100,2)</f>
        <v>10.33</v>
      </c>
      <c r="S23" s="15"/>
      <c r="T23" s="9"/>
      <c r="U23" s="9"/>
      <c r="W23" s="11"/>
    </row>
    <row r="24" spans="1:23" x14ac:dyDescent="0.5">
      <c r="A24" s="8"/>
      <c r="B24" s="3" t="s">
        <v>21</v>
      </c>
      <c r="C24" s="12" t="s">
        <v>7</v>
      </c>
      <c r="D24" s="54"/>
      <c r="E24" s="6">
        <v>17157.302536739102</v>
      </c>
      <c r="F24" s="7">
        <v>61115.41184112808</v>
      </c>
      <c r="G24" s="54" t="s">
        <v>115</v>
      </c>
      <c r="H24" s="6">
        <v>20609</v>
      </c>
      <c r="I24" s="7">
        <v>73303</v>
      </c>
      <c r="J24" s="54" t="s">
        <v>115</v>
      </c>
      <c r="K24" s="7">
        <v>21447</v>
      </c>
      <c r="L24" s="7">
        <v>77201</v>
      </c>
      <c r="M24" s="54" t="s">
        <v>4</v>
      </c>
      <c r="N24" s="55">
        <f>ROUND(E24/H24*100-100,2)</f>
        <v>-16.75</v>
      </c>
      <c r="O24" s="55">
        <f>ROUND(F24/I24*100-100,2)</f>
        <v>-16.63</v>
      </c>
      <c r="P24" s="54" t="s">
        <v>4</v>
      </c>
      <c r="Q24" s="55">
        <f>ROUND(E24/K24*100-100,2)</f>
        <v>-20</v>
      </c>
      <c r="R24" s="55">
        <f>ROUND(F24/L24*100-100,2)</f>
        <v>-20.84</v>
      </c>
      <c r="S24" s="15"/>
      <c r="T24" s="9"/>
      <c r="U24" s="9"/>
      <c r="W24" s="11"/>
    </row>
    <row r="25" spans="1:23" x14ac:dyDescent="0.5">
      <c r="A25" s="8"/>
      <c r="B25" s="3"/>
      <c r="C25" s="12"/>
      <c r="D25" s="7"/>
      <c r="E25" s="7"/>
      <c r="F25" s="7"/>
      <c r="G25" s="7"/>
      <c r="H25" s="7"/>
      <c r="I25" s="7"/>
      <c r="J25" s="54"/>
      <c r="K25" s="7"/>
      <c r="L25" s="7"/>
      <c r="M25" s="55"/>
      <c r="N25" s="55"/>
      <c r="O25" s="55"/>
      <c r="P25" s="55"/>
      <c r="Q25" s="55"/>
      <c r="R25" s="55"/>
      <c r="S25" s="15"/>
      <c r="T25" s="9"/>
      <c r="U25" s="9"/>
      <c r="W25" s="11"/>
    </row>
    <row r="26" spans="1:23" x14ac:dyDescent="0.5">
      <c r="A26" s="12" t="s">
        <v>23</v>
      </c>
      <c r="B26" s="3" t="s">
        <v>24</v>
      </c>
      <c r="C26" s="12"/>
      <c r="D26" s="57"/>
      <c r="E26" s="7">
        <f t="shared" ref="E26:F26" si="12">SUM(E27:E39)</f>
        <v>399645.96086886834</v>
      </c>
      <c r="F26" s="7">
        <f t="shared" si="12"/>
        <v>1423576.4697427542</v>
      </c>
      <c r="G26" s="57"/>
      <c r="H26" s="7">
        <f t="shared" ref="H26:L26" si="13">SUM(H27:H39)</f>
        <v>454469</v>
      </c>
      <c r="I26" s="7">
        <f t="shared" si="13"/>
        <v>1616576</v>
      </c>
      <c r="J26" s="57"/>
      <c r="K26" s="7">
        <f t="shared" si="13"/>
        <v>405899</v>
      </c>
      <c r="L26" s="7">
        <f t="shared" si="13"/>
        <v>1461070</v>
      </c>
      <c r="M26" s="54"/>
      <c r="N26" s="55">
        <f>ROUND(E26/H26*100-100,2)</f>
        <v>-12.06</v>
      </c>
      <c r="O26" s="55">
        <f>ROUND(F26/I26*100-100,2)</f>
        <v>-11.94</v>
      </c>
      <c r="P26" s="54"/>
      <c r="Q26" s="55">
        <f>ROUND(E26/K26*100-100,2)</f>
        <v>-1.54</v>
      </c>
      <c r="R26" s="55">
        <f>ROUND(F26/L26*100-100,2)</f>
        <v>-2.57</v>
      </c>
      <c r="S26" s="15"/>
      <c r="T26" s="9"/>
      <c r="U26" s="9"/>
      <c r="W26" s="11"/>
    </row>
    <row r="27" spans="1:23" x14ac:dyDescent="0.5">
      <c r="A27" s="8"/>
      <c r="B27" s="3" t="s">
        <v>25</v>
      </c>
      <c r="C27" s="12" t="s">
        <v>9</v>
      </c>
      <c r="D27" s="7">
        <v>0</v>
      </c>
      <c r="E27" s="7">
        <v>0</v>
      </c>
      <c r="F27" s="7">
        <v>0</v>
      </c>
      <c r="G27" s="7">
        <v>1203</v>
      </c>
      <c r="H27" s="7">
        <v>569</v>
      </c>
      <c r="I27" s="7">
        <v>2022</v>
      </c>
      <c r="J27" s="7">
        <v>0</v>
      </c>
      <c r="K27" s="7">
        <v>0</v>
      </c>
      <c r="L27" s="7">
        <v>0</v>
      </c>
      <c r="M27" s="55">
        <f t="shared" ref="M27" si="14">ROUND(D27/G27*100-100,2)</f>
        <v>-100</v>
      </c>
      <c r="N27" s="55">
        <f t="shared" ref="N27" si="15">ROUND(E27/H27*100-100,2)</f>
        <v>-100</v>
      </c>
      <c r="O27" s="55">
        <f t="shared" ref="O27" si="16">ROUND(F27/I27*100-100,2)</f>
        <v>-100</v>
      </c>
      <c r="P27" s="55">
        <v>0</v>
      </c>
      <c r="Q27" s="55">
        <v>0</v>
      </c>
      <c r="R27" s="55">
        <v>0</v>
      </c>
      <c r="S27" s="15"/>
      <c r="T27" s="9"/>
      <c r="U27" s="9"/>
      <c r="W27" s="11"/>
    </row>
    <row r="28" spans="1:23" x14ac:dyDescent="0.5">
      <c r="A28" s="8"/>
      <c r="B28" s="3" t="s">
        <v>26</v>
      </c>
      <c r="C28" s="12" t="s">
        <v>9</v>
      </c>
      <c r="D28" s="6">
        <v>25104.542900199998</v>
      </c>
      <c r="E28" s="6">
        <v>16837.691859352897</v>
      </c>
      <c r="F28" s="7">
        <v>59977.986589747416</v>
      </c>
      <c r="G28" s="6">
        <v>22642</v>
      </c>
      <c r="H28" s="6">
        <v>15876</v>
      </c>
      <c r="I28" s="7">
        <v>56476</v>
      </c>
      <c r="J28" s="7">
        <v>30586</v>
      </c>
      <c r="K28" s="7">
        <v>22393</v>
      </c>
      <c r="L28" s="7">
        <v>80607</v>
      </c>
      <c r="M28" s="55">
        <f t="shared" ref="M28:M37" si="17">ROUND(D28/G28*100-100,2)</f>
        <v>10.88</v>
      </c>
      <c r="N28" s="55">
        <f t="shared" ref="N28:N37" si="18">ROUND(E28/H28*100-100,2)</f>
        <v>6.06</v>
      </c>
      <c r="O28" s="55">
        <f t="shared" ref="O28:O37" si="19">ROUND(F28/I28*100-100,2)</f>
        <v>6.2</v>
      </c>
      <c r="P28" s="55">
        <f t="shared" ref="P28:R29" si="20">ROUND(D28/J28*100-100,2)</f>
        <v>-17.920000000000002</v>
      </c>
      <c r="Q28" s="55">
        <f t="shared" si="20"/>
        <v>-24.81</v>
      </c>
      <c r="R28" s="55">
        <f t="shared" si="20"/>
        <v>-25.59</v>
      </c>
      <c r="S28" s="15"/>
      <c r="T28" s="9"/>
      <c r="U28" s="9"/>
      <c r="W28" s="11"/>
    </row>
    <row r="29" spans="1:23" x14ac:dyDescent="0.5">
      <c r="A29" s="8"/>
      <c r="B29" s="3" t="s">
        <v>112</v>
      </c>
      <c r="C29" s="12" t="s">
        <v>9</v>
      </c>
      <c r="D29" s="6">
        <v>23675.8474198</v>
      </c>
      <c r="E29" s="6">
        <v>34574.549140086769</v>
      </c>
      <c r="F29" s="7">
        <v>123158.7486948747</v>
      </c>
      <c r="G29" s="6">
        <v>27081</v>
      </c>
      <c r="H29" s="6">
        <v>40347</v>
      </c>
      <c r="I29" s="7">
        <v>143522</v>
      </c>
      <c r="J29" s="7">
        <v>25148</v>
      </c>
      <c r="K29" s="7">
        <v>37899</v>
      </c>
      <c r="L29" s="7">
        <v>136422</v>
      </c>
      <c r="M29" s="55">
        <f t="shared" si="17"/>
        <v>-12.57</v>
      </c>
      <c r="N29" s="55">
        <f t="shared" si="18"/>
        <v>-14.31</v>
      </c>
      <c r="O29" s="55">
        <f t="shared" si="19"/>
        <v>-14.19</v>
      </c>
      <c r="P29" s="55">
        <f t="shared" si="20"/>
        <v>-5.85</v>
      </c>
      <c r="Q29" s="55">
        <f t="shared" si="20"/>
        <v>-8.77</v>
      </c>
      <c r="R29" s="55">
        <f t="shared" si="20"/>
        <v>-9.7200000000000006</v>
      </c>
      <c r="S29" s="15"/>
      <c r="T29" s="9"/>
      <c r="U29" s="9"/>
      <c r="W29" s="11"/>
    </row>
    <row r="30" spans="1:23" x14ac:dyDescent="0.5">
      <c r="A30" s="8"/>
      <c r="B30" s="3" t="s">
        <v>28</v>
      </c>
      <c r="C30" s="12" t="s">
        <v>9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2</v>
      </c>
      <c r="K30" s="7">
        <v>2</v>
      </c>
      <c r="L30" s="7">
        <v>6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15"/>
      <c r="T30" s="9"/>
      <c r="U30" s="9"/>
      <c r="W30" s="11"/>
    </row>
    <row r="31" spans="1:23" x14ac:dyDescent="0.5">
      <c r="A31" s="8"/>
      <c r="B31" s="3" t="s">
        <v>29</v>
      </c>
      <c r="C31" s="12" t="s">
        <v>9</v>
      </c>
      <c r="D31" s="7">
        <v>635.03497430000004</v>
      </c>
      <c r="E31" s="7">
        <v>521.2829450964</v>
      </c>
      <c r="F31" s="7">
        <v>1857.0290910570532</v>
      </c>
      <c r="G31" s="7">
        <v>1125</v>
      </c>
      <c r="H31" s="7">
        <v>905</v>
      </c>
      <c r="I31" s="7">
        <v>3218</v>
      </c>
      <c r="J31" s="7">
        <v>945</v>
      </c>
      <c r="K31" s="7">
        <v>800</v>
      </c>
      <c r="L31" s="7">
        <v>2879</v>
      </c>
      <c r="M31" s="55">
        <f t="shared" si="17"/>
        <v>-43.55</v>
      </c>
      <c r="N31" s="55">
        <f t="shared" si="18"/>
        <v>-42.4</v>
      </c>
      <c r="O31" s="55">
        <f t="shared" si="19"/>
        <v>-42.29</v>
      </c>
      <c r="P31" s="55">
        <f t="shared" ref="P31:R37" si="21">ROUND(D31/J31*100-100,2)</f>
        <v>-32.799999999999997</v>
      </c>
      <c r="Q31" s="55">
        <f t="shared" si="21"/>
        <v>-34.840000000000003</v>
      </c>
      <c r="R31" s="55">
        <f t="shared" si="21"/>
        <v>-35.5</v>
      </c>
      <c r="S31" s="15"/>
      <c r="T31" s="9"/>
      <c r="U31" s="9"/>
      <c r="W31" s="11"/>
    </row>
    <row r="32" spans="1:23" x14ac:dyDescent="0.5">
      <c r="A32" s="8"/>
      <c r="B32" s="3" t="s">
        <v>30</v>
      </c>
      <c r="C32" s="12" t="s">
        <v>31</v>
      </c>
      <c r="D32" s="59">
        <v>19323.744019500002</v>
      </c>
      <c r="E32" s="6">
        <v>110544.62050202095</v>
      </c>
      <c r="F32" s="7">
        <v>393776.09668470529</v>
      </c>
      <c r="G32" s="59">
        <v>20632</v>
      </c>
      <c r="H32" s="6">
        <v>135262</v>
      </c>
      <c r="I32" s="7">
        <v>481140</v>
      </c>
      <c r="J32" s="7">
        <v>18896</v>
      </c>
      <c r="K32" s="7">
        <v>114997</v>
      </c>
      <c r="L32" s="7">
        <v>413943</v>
      </c>
      <c r="M32" s="55">
        <f>ROUND(D32/G32*100-100,2)</f>
        <v>-6.34</v>
      </c>
      <c r="N32" s="55">
        <f t="shared" si="18"/>
        <v>-18.27</v>
      </c>
      <c r="O32" s="55">
        <f t="shared" si="19"/>
        <v>-18.16</v>
      </c>
      <c r="P32" s="55">
        <f t="shared" si="21"/>
        <v>2.2599999999999998</v>
      </c>
      <c r="Q32" s="55">
        <f t="shared" si="21"/>
        <v>-3.87</v>
      </c>
      <c r="R32" s="55">
        <f t="shared" si="21"/>
        <v>-4.87</v>
      </c>
      <c r="S32" s="15"/>
      <c r="T32" s="9"/>
      <c r="U32" s="9"/>
      <c r="W32" s="11"/>
    </row>
    <row r="33" spans="1:23" x14ac:dyDescent="0.5">
      <c r="A33" s="8"/>
      <c r="B33" s="3" t="s">
        <v>32</v>
      </c>
      <c r="C33" s="12" t="s">
        <v>9</v>
      </c>
      <c r="D33" s="6">
        <v>39931.43711120003</v>
      </c>
      <c r="E33" s="6">
        <v>68949.951649297378</v>
      </c>
      <c r="F33" s="7">
        <v>245599.86423912275</v>
      </c>
      <c r="G33" s="6">
        <v>48942</v>
      </c>
      <c r="H33" s="6">
        <v>81814</v>
      </c>
      <c r="I33" s="7">
        <v>291020</v>
      </c>
      <c r="J33" s="7">
        <v>41758</v>
      </c>
      <c r="K33" s="7">
        <v>70653</v>
      </c>
      <c r="L33" s="7">
        <v>254321</v>
      </c>
      <c r="M33" s="55">
        <f t="shared" si="17"/>
        <v>-18.41</v>
      </c>
      <c r="N33" s="55">
        <f t="shared" si="18"/>
        <v>-15.72</v>
      </c>
      <c r="O33" s="55">
        <f t="shared" si="19"/>
        <v>-15.61</v>
      </c>
      <c r="P33" s="55">
        <f t="shared" si="21"/>
        <v>-4.37</v>
      </c>
      <c r="Q33" s="55">
        <f t="shared" si="21"/>
        <v>-2.41</v>
      </c>
      <c r="R33" s="55">
        <f t="shared" si="21"/>
        <v>-3.43</v>
      </c>
      <c r="S33" s="15"/>
      <c r="T33" s="9"/>
      <c r="U33" s="9"/>
      <c r="W33" s="11"/>
    </row>
    <row r="34" spans="1:23" x14ac:dyDescent="0.5">
      <c r="A34" s="8"/>
      <c r="B34" s="3" t="s">
        <v>33</v>
      </c>
      <c r="C34" s="12" t="s">
        <v>9</v>
      </c>
      <c r="D34" s="6">
        <v>17362.718264300009</v>
      </c>
      <c r="E34" s="6">
        <v>22431.008867081382</v>
      </c>
      <c r="F34" s="7">
        <v>79900.025378486578</v>
      </c>
      <c r="G34" s="6">
        <v>19049</v>
      </c>
      <c r="H34" s="6">
        <v>25408</v>
      </c>
      <c r="I34" s="7">
        <v>90371</v>
      </c>
      <c r="J34" s="7">
        <v>18897</v>
      </c>
      <c r="K34" s="7">
        <v>23693</v>
      </c>
      <c r="L34" s="7">
        <v>85285</v>
      </c>
      <c r="M34" s="55">
        <f t="shared" si="17"/>
        <v>-8.85</v>
      </c>
      <c r="N34" s="55">
        <f t="shared" si="18"/>
        <v>-11.72</v>
      </c>
      <c r="O34" s="55">
        <f t="shared" si="19"/>
        <v>-11.59</v>
      </c>
      <c r="P34" s="55">
        <f t="shared" si="21"/>
        <v>-8.1199999999999992</v>
      </c>
      <c r="Q34" s="55">
        <f t="shared" si="21"/>
        <v>-5.33</v>
      </c>
      <c r="R34" s="55">
        <f t="shared" si="21"/>
        <v>-6.31</v>
      </c>
      <c r="S34" s="15"/>
      <c r="T34" s="9"/>
      <c r="U34" s="9"/>
      <c r="W34" s="11"/>
    </row>
    <row r="35" spans="1:23" x14ac:dyDescent="0.5">
      <c r="A35" s="8"/>
      <c r="B35" s="3" t="s">
        <v>34</v>
      </c>
      <c r="C35" s="12" t="s">
        <v>9</v>
      </c>
      <c r="D35" s="6">
        <v>3177.6844934999999</v>
      </c>
      <c r="E35" s="6">
        <v>2513.3742349473996</v>
      </c>
      <c r="F35" s="7">
        <v>8952.6477118608254</v>
      </c>
      <c r="G35" s="6">
        <v>4756</v>
      </c>
      <c r="H35" s="6">
        <v>3869</v>
      </c>
      <c r="I35" s="7">
        <v>13761</v>
      </c>
      <c r="J35" s="7">
        <v>3998</v>
      </c>
      <c r="K35" s="7">
        <v>3559</v>
      </c>
      <c r="L35" s="7">
        <v>12812</v>
      </c>
      <c r="M35" s="55">
        <f t="shared" si="17"/>
        <v>-33.19</v>
      </c>
      <c r="N35" s="55">
        <f t="shared" si="18"/>
        <v>-35.04</v>
      </c>
      <c r="O35" s="55">
        <f t="shared" si="19"/>
        <v>-34.94</v>
      </c>
      <c r="P35" s="55">
        <f t="shared" si="21"/>
        <v>-20.52</v>
      </c>
      <c r="Q35" s="55">
        <f t="shared" si="21"/>
        <v>-29.38</v>
      </c>
      <c r="R35" s="55">
        <f t="shared" si="21"/>
        <v>-30.12</v>
      </c>
      <c r="S35" s="15"/>
      <c r="T35" s="9"/>
      <c r="U35" s="9"/>
      <c r="W35" s="11"/>
    </row>
    <row r="36" spans="1:23" x14ac:dyDescent="0.5">
      <c r="A36" s="8"/>
      <c r="B36" s="3" t="s">
        <v>35</v>
      </c>
      <c r="C36" s="12" t="s">
        <v>31</v>
      </c>
      <c r="D36" s="6">
        <v>7689</v>
      </c>
      <c r="E36" s="6">
        <v>100731.94732913928</v>
      </c>
      <c r="F36" s="7">
        <v>358817.58060034859</v>
      </c>
      <c r="G36" s="6">
        <v>8008</v>
      </c>
      <c r="H36" s="6">
        <v>104249</v>
      </c>
      <c r="I36" s="7">
        <v>370821</v>
      </c>
      <c r="J36" s="7">
        <v>5953</v>
      </c>
      <c r="K36" s="7">
        <v>91275</v>
      </c>
      <c r="L36" s="7">
        <v>328553</v>
      </c>
      <c r="M36" s="55">
        <f t="shared" si="17"/>
        <v>-3.98</v>
      </c>
      <c r="N36" s="55">
        <f t="shared" si="18"/>
        <v>-3.37</v>
      </c>
      <c r="O36" s="55">
        <f t="shared" si="19"/>
        <v>-3.24</v>
      </c>
      <c r="P36" s="55">
        <f t="shared" si="21"/>
        <v>29.16</v>
      </c>
      <c r="Q36" s="55">
        <f t="shared" si="21"/>
        <v>10.36</v>
      </c>
      <c r="R36" s="55">
        <f t="shared" si="21"/>
        <v>9.2100000000000009</v>
      </c>
      <c r="S36" s="15"/>
      <c r="T36" s="9"/>
      <c r="U36" s="9"/>
      <c r="W36" s="11"/>
    </row>
    <row r="37" spans="1:23" x14ac:dyDescent="0.5">
      <c r="A37" s="8"/>
      <c r="B37" s="3" t="s">
        <v>36</v>
      </c>
      <c r="C37" s="12" t="s">
        <v>9</v>
      </c>
      <c r="D37" s="6">
        <v>5655.0467882999992</v>
      </c>
      <c r="E37" s="6">
        <v>8653.3089080297977</v>
      </c>
      <c r="F37" s="7">
        <v>30825.801972735157</v>
      </c>
      <c r="G37" s="6">
        <v>6461</v>
      </c>
      <c r="H37" s="6">
        <v>9076</v>
      </c>
      <c r="I37" s="7">
        <v>32283</v>
      </c>
      <c r="J37" s="7">
        <v>6082</v>
      </c>
      <c r="K37" s="7">
        <v>8277</v>
      </c>
      <c r="L37" s="7">
        <v>29792</v>
      </c>
      <c r="M37" s="55">
        <f t="shared" si="17"/>
        <v>-12.47</v>
      </c>
      <c r="N37" s="55">
        <f t="shared" si="18"/>
        <v>-4.66</v>
      </c>
      <c r="O37" s="55">
        <f t="shared" si="19"/>
        <v>-4.51</v>
      </c>
      <c r="P37" s="55">
        <f t="shared" si="21"/>
        <v>-7.02</v>
      </c>
      <c r="Q37" s="55">
        <f t="shared" si="21"/>
        <v>4.55</v>
      </c>
      <c r="R37" s="55">
        <f t="shared" si="21"/>
        <v>3.47</v>
      </c>
      <c r="S37" s="15"/>
      <c r="T37" s="9"/>
      <c r="U37" s="9"/>
      <c r="W37" s="11"/>
    </row>
    <row r="38" spans="1:23" x14ac:dyDescent="0.5">
      <c r="A38" s="8"/>
      <c r="B38" s="3" t="s">
        <v>106</v>
      </c>
      <c r="C38" s="12" t="s">
        <v>38</v>
      </c>
      <c r="D38" s="54"/>
      <c r="E38" s="6">
        <v>15938.071473879098</v>
      </c>
      <c r="F38" s="7">
        <v>56773.267050386188</v>
      </c>
      <c r="G38" s="54" t="s">
        <v>115</v>
      </c>
      <c r="H38" s="6">
        <v>19100</v>
      </c>
      <c r="I38" s="7">
        <v>67937</v>
      </c>
      <c r="J38" s="54" t="s">
        <v>115</v>
      </c>
      <c r="K38" s="7">
        <v>17540</v>
      </c>
      <c r="L38" s="7">
        <v>63137</v>
      </c>
      <c r="M38" s="54" t="s">
        <v>4</v>
      </c>
      <c r="N38" s="55">
        <f>ROUND(E38/H38*100-100,2)</f>
        <v>-16.55</v>
      </c>
      <c r="O38" s="55">
        <f>ROUND(F38/I38*100-100,2)</f>
        <v>-16.43</v>
      </c>
      <c r="P38" s="54" t="s">
        <v>4</v>
      </c>
      <c r="Q38" s="55">
        <f>ROUND(E38/K38*100-100,2)</f>
        <v>-9.1300000000000008</v>
      </c>
      <c r="R38" s="55">
        <f>ROUND(F38/L38*100-100,2)</f>
        <v>-10.08</v>
      </c>
      <c r="S38" s="15"/>
      <c r="W38" s="11"/>
    </row>
    <row r="39" spans="1:23" x14ac:dyDescent="0.5">
      <c r="A39" s="8"/>
      <c r="B39" s="3" t="s">
        <v>39</v>
      </c>
      <c r="C39" s="12" t="s">
        <v>38</v>
      </c>
      <c r="D39" s="54"/>
      <c r="E39" s="6">
        <v>17950.153959936997</v>
      </c>
      <c r="F39" s="7">
        <v>63937.421729429567</v>
      </c>
      <c r="G39" s="54" t="s">
        <v>115</v>
      </c>
      <c r="H39" s="6">
        <v>17994</v>
      </c>
      <c r="I39" s="7">
        <v>64005</v>
      </c>
      <c r="J39" s="54" t="s">
        <v>115</v>
      </c>
      <c r="K39" s="7">
        <v>14811</v>
      </c>
      <c r="L39" s="7">
        <v>53313</v>
      </c>
      <c r="M39" s="54" t="s">
        <v>4</v>
      </c>
      <c r="N39" s="55">
        <f>ROUND(E39/H39*100-100,2)</f>
        <v>-0.24</v>
      </c>
      <c r="O39" s="55">
        <f>ROUND(F39/I39*100-100,2)</f>
        <v>-0.11</v>
      </c>
      <c r="P39" s="54" t="s">
        <v>4</v>
      </c>
      <c r="Q39" s="55">
        <f>ROUND(E39/K39*100-100,2)</f>
        <v>21.19</v>
      </c>
      <c r="R39" s="55">
        <f>ROUND(F39/L39*100-100,2)</f>
        <v>19.93</v>
      </c>
      <c r="S39" s="15"/>
      <c r="T39" s="9"/>
      <c r="U39" s="9"/>
      <c r="W39" s="11"/>
    </row>
    <row r="40" spans="1:23" x14ac:dyDescent="0.5">
      <c r="A40" s="8"/>
      <c r="B40" s="3"/>
      <c r="C40" s="12"/>
      <c r="D40" s="16"/>
      <c r="E40" s="7"/>
      <c r="F40" s="7"/>
      <c r="G40" s="16"/>
      <c r="H40" s="7"/>
      <c r="I40" s="7"/>
      <c r="J40" s="16"/>
      <c r="K40" s="7"/>
      <c r="L40" s="7"/>
      <c r="M40" s="55"/>
      <c r="N40" s="55"/>
      <c r="O40" s="55"/>
      <c r="P40" s="55"/>
      <c r="Q40" s="55"/>
      <c r="R40" s="55"/>
      <c r="S40" s="15"/>
      <c r="T40" s="9"/>
      <c r="U40" s="9"/>
      <c r="W40" s="11"/>
    </row>
    <row r="41" spans="1:23" x14ac:dyDescent="0.5">
      <c r="A41" s="12" t="s">
        <v>40</v>
      </c>
      <c r="B41" s="3" t="s">
        <v>41</v>
      </c>
      <c r="C41" s="12"/>
      <c r="D41" s="54"/>
      <c r="E41" s="7">
        <f t="shared" ref="E41:F41" si="22">SUM(E42:E45)</f>
        <v>10172.2873733407</v>
      </c>
      <c r="F41" s="7">
        <f t="shared" si="22"/>
        <v>36134.027940431006</v>
      </c>
      <c r="G41" s="54"/>
      <c r="H41" s="7">
        <f t="shared" ref="H41:L41" si="23">SUM(H42:H45)</f>
        <v>68492</v>
      </c>
      <c r="I41" s="7">
        <f t="shared" si="23"/>
        <v>243644</v>
      </c>
      <c r="J41" s="54"/>
      <c r="K41" s="7">
        <f t="shared" si="23"/>
        <v>16152</v>
      </c>
      <c r="L41" s="7">
        <f t="shared" si="23"/>
        <v>58140</v>
      </c>
      <c r="M41" s="54"/>
      <c r="N41" s="55">
        <f t="shared" ref="N41:O42" si="24">ROUND(E41/H41*100-100,2)</f>
        <v>-85.15</v>
      </c>
      <c r="O41" s="55">
        <f t="shared" si="24"/>
        <v>-85.17</v>
      </c>
      <c r="P41" s="54"/>
      <c r="Q41" s="55">
        <f>ROUND(E41/K41*100-100,2)</f>
        <v>-37.020000000000003</v>
      </c>
      <c r="R41" s="55">
        <f t="shared" ref="Q41:R43" si="25">ROUND(F41/L41*100-100,2)</f>
        <v>-37.85</v>
      </c>
      <c r="S41" s="15"/>
      <c r="T41" s="9"/>
      <c r="U41" s="9"/>
      <c r="W41" s="11"/>
    </row>
    <row r="42" spans="1:23" x14ac:dyDescent="0.5">
      <c r="A42" s="8"/>
      <c r="B42" s="3" t="s">
        <v>42</v>
      </c>
      <c r="C42" s="12" t="s">
        <v>9</v>
      </c>
      <c r="D42" s="6">
        <v>0</v>
      </c>
      <c r="E42" s="6">
        <v>0</v>
      </c>
      <c r="F42" s="7">
        <v>0</v>
      </c>
      <c r="G42" s="7">
        <v>40646</v>
      </c>
      <c r="H42" s="7">
        <v>5598</v>
      </c>
      <c r="I42" s="7">
        <v>19919</v>
      </c>
      <c r="J42" s="7">
        <v>0</v>
      </c>
      <c r="K42" s="7">
        <v>0</v>
      </c>
      <c r="L42" s="7">
        <v>0</v>
      </c>
      <c r="M42" s="55">
        <f>ROUND(D42/G42*100-100,2)</f>
        <v>-100</v>
      </c>
      <c r="N42" s="55">
        <f t="shared" si="24"/>
        <v>-100</v>
      </c>
      <c r="O42" s="55">
        <f t="shared" si="24"/>
        <v>-100</v>
      </c>
      <c r="P42" s="55">
        <v>0</v>
      </c>
      <c r="Q42" s="55">
        <v>0</v>
      </c>
      <c r="R42" s="55">
        <v>0</v>
      </c>
      <c r="S42" s="15"/>
      <c r="T42" s="9"/>
      <c r="U42" s="9"/>
      <c r="W42" s="11"/>
    </row>
    <row r="43" spans="1:23" x14ac:dyDescent="0.5">
      <c r="A43" s="8"/>
      <c r="B43" s="3" t="s">
        <v>43</v>
      </c>
      <c r="C43" s="12" t="s">
        <v>9</v>
      </c>
      <c r="D43" s="59">
        <v>93245.263196078435</v>
      </c>
      <c r="E43" s="6">
        <v>10172.2873733407</v>
      </c>
      <c r="F43" s="7">
        <v>36134.027940431006</v>
      </c>
      <c r="G43" s="59">
        <v>419610</v>
      </c>
      <c r="H43" s="6">
        <v>59650</v>
      </c>
      <c r="I43" s="7">
        <v>212185</v>
      </c>
      <c r="J43" s="7">
        <v>116247</v>
      </c>
      <c r="K43" s="7">
        <v>14635</v>
      </c>
      <c r="L43" s="7">
        <v>52679</v>
      </c>
      <c r="M43" s="55">
        <f>ROUND(D43/G43*100-100,2)</f>
        <v>-77.78</v>
      </c>
      <c r="N43" s="55">
        <f t="shared" ref="N43" si="26">ROUND(E43/H43*100-100,2)</f>
        <v>-82.95</v>
      </c>
      <c r="O43" s="55">
        <f t="shared" ref="O43" si="27">ROUND(F43/I43*100-100,2)</f>
        <v>-82.97</v>
      </c>
      <c r="P43" s="55">
        <f>ROUND(D43/J43*100-100,2)</f>
        <v>-19.79</v>
      </c>
      <c r="Q43" s="55">
        <f t="shared" si="25"/>
        <v>-30.49</v>
      </c>
      <c r="R43" s="55">
        <f t="shared" si="25"/>
        <v>-31.41</v>
      </c>
      <c r="S43" s="15"/>
      <c r="T43" s="9"/>
      <c r="U43" s="9"/>
      <c r="W43" s="11"/>
    </row>
    <row r="44" spans="1:23" x14ac:dyDescent="0.5">
      <c r="A44" s="8"/>
      <c r="B44" s="3" t="s">
        <v>44</v>
      </c>
      <c r="C44" s="12" t="s">
        <v>9</v>
      </c>
      <c r="D44" s="6">
        <v>0</v>
      </c>
      <c r="E44" s="6">
        <v>0</v>
      </c>
      <c r="F44" s="7">
        <v>0</v>
      </c>
      <c r="G44" s="6">
        <v>19102</v>
      </c>
      <c r="H44" s="6">
        <v>3244</v>
      </c>
      <c r="I44" s="6">
        <v>11540</v>
      </c>
      <c r="J44" s="6">
        <v>9210</v>
      </c>
      <c r="K44" s="6">
        <v>1517</v>
      </c>
      <c r="L44" s="6">
        <v>5461</v>
      </c>
      <c r="M44" s="55">
        <f>ROUND(D44/G44*100-100,2)</f>
        <v>-100</v>
      </c>
      <c r="N44" s="55">
        <f t="shared" ref="N44" si="28">ROUND(E44/H44*100-100,2)</f>
        <v>-100</v>
      </c>
      <c r="O44" s="55">
        <f t="shared" ref="O44" si="29">ROUND(F44/I44*100-100,2)</f>
        <v>-100</v>
      </c>
      <c r="P44" s="55">
        <f>ROUND(D44/J44*100-100,2)</f>
        <v>-100</v>
      </c>
      <c r="Q44" s="55">
        <f t="shared" ref="Q44" si="30">ROUND(E44/K44*100-100,2)</f>
        <v>-100</v>
      </c>
      <c r="R44" s="55">
        <f t="shared" ref="R44" si="31">ROUND(F44/L44*100-100,2)</f>
        <v>-100</v>
      </c>
      <c r="S44" s="15"/>
      <c r="T44" s="9"/>
      <c r="U44" s="9"/>
      <c r="W44" s="11"/>
    </row>
    <row r="45" spans="1:23" x14ac:dyDescent="0.5">
      <c r="A45" s="8"/>
      <c r="B45" s="3" t="s">
        <v>45</v>
      </c>
      <c r="C45" s="12" t="s">
        <v>9</v>
      </c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7">
        <v>0</v>
      </c>
      <c r="J45" s="6">
        <v>0</v>
      </c>
      <c r="K45" s="6">
        <v>0</v>
      </c>
      <c r="L45" s="6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15"/>
      <c r="T45" s="9"/>
      <c r="U45" s="9"/>
      <c r="W45" s="11"/>
    </row>
    <row r="46" spans="1:23" x14ac:dyDescent="0.5">
      <c r="A46" s="8"/>
      <c r="B46" s="3"/>
      <c r="C46" s="12"/>
      <c r="D46" s="7"/>
      <c r="E46" s="7"/>
      <c r="F46" s="7"/>
      <c r="G46" s="7"/>
      <c r="J46" s="7"/>
      <c r="K46" s="7"/>
      <c r="L46" s="7"/>
      <c r="M46" s="55"/>
      <c r="N46" s="55"/>
      <c r="O46" s="55"/>
      <c r="P46" s="55"/>
      <c r="Q46" s="55"/>
      <c r="R46" s="55"/>
      <c r="S46" s="15"/>
      <c r="T46" s="9"/>
      <c r="U46" s="9"/>
      <c r="W46" s="11"/>
    </row>
    <row r="47" spans="1:23" x14ac:dyDescent="0.5">
      <c r="A47" s="8" t="s">
        <v>46</v>
      </c>
      <c r="B47" s="3" t="s">
        <v>47</v>
      </c>
      <c r="C47" s="12"/>
      <c r="D47" s="54"/>
      <c r="E47" s="7">
        <f t="shared" ref="E47:F47" si="32">SUM(E48,E49,E53,E64,E68,E72,E73,E74,E75,E80,E89,E90,E91,E92,E93,E95,E94)</f>
        <v>89401.98398601159</v>
      </c>
      <c r="F47" s="7">
        <f t="shared" si="32"/>
        <v>318432.72227755981</v>
      </c>
      <c r="G47" s="54"/>
      <c r="H47" s="7">
        <f t="shared" ref="H47:I47" si="33">SUM(H48,H49,H53,H64,H68,H72,H73,H74,H75,H80,H89,H90,H91,H92,H93,H95,H94)</f>
        <v>96383</v>
      </c>
      <c r="I47" s="7">
        <f t="shared" si="33"/>
        <v>342787</v>
      </c>
      <c r="J47" s="54"/>
      <c r="K47" s="7">
        <f t="shared" ref="K47:L47" si="34">SUM(K48,K49,K53,K64,K68,K72,K73,K74,K75,K80,K89,K90,K91,K92,K93,K95,K94)</f>
        <v>91270</v>
      </c>
      <c r="L47" s="7">
        <f t="shared" si="34"/>
        <v>328529</v>
      </c>
      <c r="M47" s="54"/>
      <c r="N47" s="55">
        <f t="shared" ref="N47:N53" si="35">ROUND(E47/H47*100-100,2)</f>
        <v>-7.24</v>
      </c>
      <c r="O47" s="55">
        <f t="shared" ref="O47:O53" si="36">ROUND(F47/I47*100-100,2)</f>
        <v>-7.1</v>
      </c>
      <c r="P47" s="54"/>
      <c r="Q47" s="55">
        <f t="shared" ref="Q47:R53" si="37">ROUND(E47/K47*100-100,2)</f>
        <v>-2.0499999999999998</v>
      </c>
      <c r="R47" s="55">
        <f t="shared" si="37"/>
        <v>-3.07</v>
      </c>
      <c r="S47" s="15"/>
      <c r="T47" s="9"/>
      <c r="U47" s="9"/>
      <c r="W47" s="11"/>
    </row>
    <row r="48" spans="1:23" x14ac:dyDescent="0.5">
      <c r="A48" s="8"/>
      <c r="B48" s="3" t="s">
        <v>48</v>
      </c>
      <c r="C48" s="12" t="s">
        <v>27</v>
      </c>
      <c r="D48" s="6">
        <v>192.38300889999996</v>
      </c>
      <c r="E48" s="6">
        <v>1159.7947357430005</v>
      </c>
      <c r="F48" s="7">
        <v>4130.820143722176</v>
      </c>
      <c r="G48" s="6">
        <v>210</v>
      </c>
      <c r="H48" s="7">
        <v>1177</v>
      </c>
      <c r="I48" s="7">
        <v>4185</v>
      </c>
      <c r="J48" s="7">
        <v>292</v>
      </c>
      <c r="K48" s="7">
        <v>1624</v>
      </c>
      <c r="L48" s="7">
        <v>5844</v>
      </c>
      <c r="M48" s="55">
        <f>ROUND(D48/G48*100-100,2)</f>
        <v>-8.39</v>
      </c>
      <c r="N48" s="55">
        <f t="shared" si="35"/>
        <v>-1.46</v>
      </c>
      <c r="O48" s="55">
        <f t="shared" si="36"/>
        <v>-1.29</v>
      </c>
      <c r="P48" s="55">
        <f>ROUND(D48/J48*100-100,2)</f>
        <v>-34.119999999999997</v>
      </c>
      <c r="Q48" s="55">
        <f t="shared" si="37"/>
        <v>-28.58</v>
      </c>
      <c r="R48" s="55">
        <f t="shared" si="37"/>
        <v>-29.32</v>
      </c>
      <c r="S48" s="15"/>
      <c r="T48" s="9"/>
      <c r="U48" s="9"/>
      <c r="W48" s="11"/>
    </row>
    <row r="49" spans="1:24" x14ac:dyDescent="0.5">
      <c r="A49" s="8"/>
      <c r="B49" s="3" t="s">
        <v>49</v>
      </c>
      <c r="C49" s="12" t="s">
        <v>38</v>
      </c>
      <c r="D49" s="54"/>
      <c r="E49" s="7">
        <f t="shared" ref="E49:F49" si="38">SUM(E50:E52)</f>
        <v>8886.1080446149062</v>
      </c>
      <c r="F49" s="7">
        <f t="shared" si="38"/>
        <v>31651.875255402454</v>
      </c>
      <c r="G49" s="54" t="s">
        <v>115</v>
      </c>
      <c r="H49" s="7">
        <f t="shared" ref="H49:L49" si="39">SUM(H50:H52)</f>
        <v>10328</v>
      </c>
      <c r="I49" s="7">
        <f t="shared" si="39"/>
        <v>36734</v>
      </c>
      <c r="J49" s="54" t="s">
        <v>115</v>
      </c>
      <c r="K49" s="7">
        <f t="shared" si="39"/>
        <v>8157</v>
      </c>
      <c r="L49" s="7">
        <f t="shared" si="39"/>
        <v>29363</v>
      </c>
      <c r="M49" s="54" t="s">
        <v>4</v>
      </c>
      <c r="N49" s="55">
        <f t="shared" si="35"/>
        <v>-13.96</v>
      </c>
      <c r="O49" s="55">
        <f t="shared" si="36"/>
        <v>-13.83</v>
      </c>
      <c r="P49" s="54" t="s">
        <v>4</v>
      </c>
      <c r="Q49" s="55">
        <f t="shared" si="37"/>
        <v>8.94</v>
      </c>
      <c r="R49" s="55">
        <f t="shared" si="37"/>
        <v>7.8</v>
      </c>
      <c r="S49" s="15"/>
      <c r="T49" s="9"/>
      <c r="U49" s="9"/>
      <c r="W49" s="11"/>
    </row>
    <row r="50" spans="1:24" x14ac:dyDescent="0.5">
      <c r="B50" s="3" t="s">
        <v>50</v>
      </c>
      <c r="C50" s="12" t="s">
        <v>31</v>
      </c>
      <c r="D50" s="6">
        <v>428</v>
      </c>
      <c r="E50" s="6">
        <v>5389.4011318556059</v>
      </c>
      <c r="F50" s="7">
        <v>19196.913063029544</v>
      </c>
      <c r="G50" s="7">
        <v>424</v>
      </c>
      <c r="H50" s="7">
        <v>6446</v>
      </c>
      <c r="I50" s="7">
        <v>22928</v>
      </c>
      <c r="J50" s="7">
        <v>299</v>
      </c>
      <c r="K50" s="7">
        <v>4821</v>
      </c>
      <c r="L50" s="7">
        <v>17354</v>
      </c>
      <c r="M50" s="55">
        <f t="shared" ref="M50:M51" si="40">ROUND(D50/G50*100-100,2)</f>
        <v>0.94</v>
      </c>
      <c r="N50" s="55">
        <f t="shared" si="35"/>
        <v>-16.39</v>
      </c>
      <c r="O50" s="55">
        <f t="shared" si="36"/>
        <v>-16.27</v>
      </c>
      <c r="P50" s="55">
        <f>ROUND(D50/J50*100-100,2)</f>
        <v>43.14</v>
      </c>
      <c r="Q50" s="55">
        <f t="shared" si="37"/>
        <v>11.79</v>
      </c>
      <c r="R50" s="55">
        <f t="shared" si="37"/>
        <v>10.62</v>
      </c>
      <c r="S50" s="15"/>
      <c r="T50" s="9"/>
      <c r="U50" s="9"/>
      <c r="W50" s="11"/>
    </row>
    <row r="51" spans="1:24" x14ac:dyDescent="0.5">
      <c r="B51" s="3" t="s">
        <v>51</v>
      </c>
      <c r="C51" s="12" t="s">
        <v>31</v>
      </c>
      <c r="D51" s="6">
        <v>63</v>
      </c>
      <c r="E51" s="6">
        <v>1304.5191528461003</v>
      </c>
      <c r="F51" s="7">
        <v>4646.4064224696122</v>
      </c>
      <c r="G51" s="6">
        <v>64</v>
      </c>
      <c r="H51" s="6">
        <v>1389</v>
      </c>
      <c r="I51" s="7">
        <v>4940</v>
      </c>
      <c r="J51" s="7">
        <v>75</v>
      </c>
      <c r="K51" s="7">
        <v>1517</v>
      </c>
      <c r="L51" s="7">
        <v>5461</v>
      </c>
      <c r="M51" s="55">
        <f t="shared" si="40"/>
        <v>-1.56</v>
      </c>
      <c r="N51" s="55">
        <f t="shared" si="35"/>
        <v>-6.08</v>
      </c>
      <c r="O51" s="55">
        <f t="shared" si="36"/>
        <v>-5.94</v>
      </c>
      <c r="P51" s="55">
        <f>ROUND(D51/J51*100-100,2)</f>
        <v>-16</v>
      </c>
      <c r="Q51" s="55">
        <f t="shared" si="37"/>
        <v>-14.01</v>
      </c>
      <c r="R51" s="55">
        <f t="shared" si="37"/>
        <v>-14.92</v>
      </c>
      <c r="S51" s="15"/>
      <c r="T51" s="9"/>
      <c r="U51" s="9"/>
      <c r="W51" s="11"/>
    </row>
    <row r="52" spans="1:24" x14ac:dyDescent="0.5">
      <c r="B52" s="3" t="s">
        <v>52</v>
      </c>
      <c r="C52" s="12" t="s">
        <v>38</v>
      </c>
      <c r="D52" s="54"/>
      <c r="E52" s="6">
        <v>2192.1877599131999</v>
      </c>
      <c r="F52" s="7">
        <v>7808.555769903297</v>
      </c>
      <c r="G52" s="54"/>
      <c r="H52" s="6">
        <v>2493</v>
      </c>
      <c r="I52" s="7">
        <v>8866</v>
      </c>
      <c r="J52" s="54"/>
      <c r="K52" s="7">
        <v>1819</v>
      </c>
      <c r="L52" s="7">
        <v>6548</v>
      </c>
      <c r="M52" s="54" t="s">
        <v>4</v>
      </c>
      <c r="N52" s="55">
        <f t="shared" si="35"/>
        <v>-12.07</v>
      </c>
      <c r="O52" s="55">
        <f t="shared" si="36"/>
        <v>-11.93</v>
      </c>
      <c r="P52" s="54" t="s">
        <v>4</v>
      </c>
      <c r="Q52" s="55">
        <f t="shared" si="37"/>
        <v>20.52</v>
      </c>
      <c r="R52" s="55">
        <f t="shared" si="37"/>
        <v>19.25</v>
      </c>
      <c r="S52" s="15"/>
      <c r="T52" s="9"/>
      <c r="U52" s="9"/>
      <c r="W52" s="11"/>
    </row>
    <row r="53" spans="1:24" x14ac:dyDescent="0.5">
      <c r="A53" s="8"/>
      <c r="B53" s="3" t="s">
        <v>53</v>
      </c>
      <c r="C53" s="12" t="s">
        <v>9</v>
      </c>
      <c r="D53" s="6">
        <v>977</v>
      </c>
      <c r="E53" s="6">
        <v>2764.9668791073996</v>
      </c>
      <c r="F53" s="7">
        <v>9850.762403980727</v>
      </c>
      <c r="G53" s="6">
        <v>773</v>
      </c>
      <c r="H53" s="6">
        <v>3332</v>
      </c>
      <c r="I53" s="7">
        <v>11856</v>
      </c>
      <c r="J53" s="7">
        <v>615</v>
      </c>
      <c r="K53" s="7">
        <v>2893</v>
      </c>
      <c r="L53" s="7">
        <v>10415</v>
      </c>
      <c r="M53" s="55">
        <f>ROUND(D53/G53*100-100,2)</f>
        <v>26.39</v>
      </c>
      <c r="N53" s="55">
        <f t="shared" si="35"/>
        <v>-17.02</v>
      </c>
      <c r="O53" s="55">
        <f t="shared" si="36"/>
        <v>-16.91</v>
      </c>
      <c r="P53" s="55">
        <f>ROUND(D53/J53*100-100,2)</f>
        <v>58.86</v>
      </c>
      <c r="Q53" s="55">
        <f t="shared" si="37"/>
        <v>-4.43</v>
      </c>
      <c r="R53" s="55">
        <f t="shared" si="37"/>
        <v>-5.42</v>
      </c>
      <c r="S53" s="15"/>
      <c r="T53" s="9"/>
      <c r="U53" s="9"/>
      <c r="W53" s="11"/>
    </row>
    <row r="54" spans="1:24" x14ac:dyDescent="0.5">
      <c r="A54" s="60"/>
      <c r="B54" s="61"/>
      <c r="C54" s="62"/>
      <c r="D54" s="61"/>
      <c r="E54" s="61"/>
      <c r="F54" s="63"/>
      <c r="G54" s="61"/>
      <c r="H54" s="61"/>
      <c r="I54" s="63"/>
      <c r="J54" s="61"/>
      <c r="K54" s="61"/>
      <c r="L54" s="61"/>
      <c r="M54" s="61"/>
      <c r="N54" s="64"/>
      <c r="O54" s="64"/>
      <c r="P54" s="63"/>
      <c r="Q54" s="61"/>
      <c r="R54" s="63"/>
      <c r="S54" s="15"/>
      <c r="W54" s="11"/>
    </row>
    <row r="55" spans="1:24" x14ac:dyDescent="0.5">
      <c r="P55" s="3" t="s">
        <v>54</v>
      </c>
      <c r="W55" s="11"/>
    </row>
    <row r="56" spans="1:24" x14ac:dyDescent="0.5">
      <c r="A56" s="3"/>
      <c r="W56" s="11"/>
    </row>
    <row r="57" spans="1:24" x14ac:dyDescent="0.5">
      <c r="A57" s="102" t="s">
        <v>119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W57" s="11"/>
    </row>
    <row r="58" spans="1:24" x14ac:dyDescent="0.5">
      <c r="E58" s="2"/>
      <c r="H58" s="2"/>
      <c r="K58" s="2"/>
      <c r="O58" s="26" t="s">
        <v>103</v>
      </c>
      <c r="W58" s="11"/>
    </row>
    <row r="59" spans="1:24" x14ac:dyDescent="0.5">
      <c r="E59" s="2"/>
      <c r="H59" s="2"/>
      <c r="K59" s="2"/>
      <c r="O59" s="26" t="s">
        <v>107</v>
      </c>
      <c r="W59" s="11"/>
    </row>
    <row r="60" spans="1:24" x14ac:dyDescent="0.5">
      <c r="A60" s="27"/>
      <c r="B60" s="107" t="s">
        <v>95</v>
      </c>
      <c r="C60" s="28" t="s">
        <v>92</v>
      </c>
      <c r="D60" s="104" t="s">
        <v>120</v>
      </c>
      <c r="E60" s="105"/>
      <c r="F60" s="106"/>
      <c r="G60" s="104" t="s">
        <v>129</v>
      </c>
      <c r="H60" s="105"/>
      <c r="I60" s="106"/>
      <c r="J60" s="29" t="s">
        <v>121</v>
      </c>
      <c r="K60" s="30"/>
      <c r="L60" s="31"/>
      <c r="M60" s="32"/>
      <c r="N60" s="33" t="s">
        <v>122</v>
      </c>
      <c r="O60" s="34"/>
      <c r="P60" s="35"/>
      <c r="Q60" s="35"/>
      <c r="R60" s="36" t="s">
        <v>0</v>
      </c>
      <c r="W60" s="11"/>
    </row>
    <row r="61" spans="1:24" x14ac:dyDescent="0.5">
      <c r="A61" s="37" t="s">
        <v>1</v>
      </c>
      <c r="B61" s="108"/>
      <c r="C61" s="12" t="s">
        <v>93</v>
      </c>
      <c r="D61" s="38" t="s">
        <v>94</v>
      </c>
      <c r="E61" s="110" t="s">
        <v>98</v>
      </c>
      <c r="F61" s="111"/>
      <c r="G61" s="38"/>
      <c r="H61" s="110" t="s">
        <v>98</v>
      </c>
      <c r="I61" s="111"/>
      <c r="J61" s="39"/>
      <c r="K61" s="110" t="s">
        <v>98</v>
      </c>
      <c r="L61" s="111"/>
      <c r="M61" s="100" t="s">
        <v>130</v>
      </c>
      <c r="N61" s="101"/>
      <c r="O61" s="103"/>
      <c r="P61" s="100" t="s">
        <v>123</v>
      </c>
      <c r="Q61" s="101"/>
      <c r="R61" s="101"/>
      <c r="W61" s="11"/>
    </row>
    <row r="62" spans="1:24" x14ac:dyDescent="0.5">
      <c r="A62" s="40" t="s">
        <v>2</v>
      </c>
      <c r="B62" s="108"/>
      <c r="C62" s="12" t="s">
        <v>96</v>
      </c>
      <c r="D62" s="41" t="s">
        <v>97</v>
      </c>
      <c r="E62" s="112"/>
      <c r="F62" s="113"/>
      <c r="G62" s="41" t="s">
        <v>97</v>
      </c>
      <c r="H62" s="112"/>
      <c r="I62" s="113"/>
      <c r="J62" s="42" t="s">
        <v>97</v>
      </c>
      <c r="K62" s="112"/>
      <c r="L62" s="113"/>
      <c r="M62" s="42" t="s">
        <v>97</v>
      </c>
      <c r="N62" s="100" t="s">
        <v>98</v>
      </c>
      <c r="O62" s="103"/>
      <c r="P62" s="42" t="s">
        <v>97</v>
      </c>
      <c r="Q62" s="100" t="s">
        <v>98</v>
      </c>
      <c r="R62" s="101"/>
      <c r="W62" s="11"/>
    </row>
    <row r="63" spans="1:24" x14ac:dyDescent="0.5">
      <c r="A63" s="43"/>
      <c r="B63" s="109"/>
      <c r="C63" s="44" t="s">
        <v>99</v>
      </c>
      <c r="D63" s="65"/>
      <c r="E63" s="45" t="s">
        <v>100</v>
      </c>
      <c r="F63" s="46" t="s">
        <v>101</v>
      </c>
      <c r="G63" s="65"/>
      <c r="H63" s="45" t="s">
        <v>100</v>
      </c>
      <c r="I63" s="46" t="s">
        <v>101</v>
      </c>
      <c r="J63" s="47"/>
      <c r="K63" s="45" t="s">
        <v>100</v>
      </c>
      <c r="L63" s="46" t="s">
        <v>102</v>
      </c>
      <c r="M63" s="48"/>
      <c r="N63" s="49" t="s">
        <v>104</v>
      </c>
      <c r="O63" s="50" t="s">
        <v>102</v>
      </c>
      <c r="P63" s="48"/>
      <c r="Q63" s="47" t="s">
        <v>104</v>
      </c>
      <c r="R63" s="51" t="s">
        <v>102</v>
      </c>
      <c r="T63" s="66"/>
      <c r="U63" s="66"/>
      <c r="W63" s="11"/>
      <c r="X63" s="2"/>
    </row>
    <row r="64" spans="1:24" x14ac:dyDescent="0.5">
      <c r="A64" s="8"/>
      <c r="B64" s="3" t="s">
        <v>55</v>
      </c>
      <c r="C64" s="12" t="s">
        <v>7</v>
      </c>
      <c r="D64" s="54"/>
      <c r="E64" s="7">
        <f t="shared" ref="E64:F64" si="41">SUM(E65:E67)</f>
        <v>13609.003754590909</v>
      </c>
      <c r="F64" s="7">
        <f t="shared" si="41"/>
        <v>48475.850314701049</v>
      </c>
      <c r="G64" s="54" t="s">
        <v>115</v>
      </c>
      <c r="H64" s="7">
        <f t="shared" ref="H64:L64" si="42">SUM(H65:H67)</f>
        <v>14442</v>
      </c>
      <c r="I64" s="7">
        <f t="shared" si="42"/>
        <v>51372</v>
      </c>
      <c r="J64" s="54" t="s">
        <v>115</v>
      </c>
      <c r="K64" s="7">
        <f t="shared" si="42"/>
        <v>12915</v>
      </c>
      <c r="L64" s="7">
        <f t="shared" si="42"/>
        <v>46489</v>
      </c>
      <c r="M64" s="54" t="s">
        <v>4</v>
      </c>
      <c r="N64" s="54">
        <f t="shared" ref="N64:N75" si="43">ROUND(E64/H64*100-100,2)</f>
        <v>-5.77</v>
      </c>
      <c r="O64" s="54">
        <f t="shared" ref="O64:O75" si="44">ROUND(F64/I64*100-100,2)</f>
        <v>-5.64</v>
      </c>
      <c r="P64" s="54" t="s">
        <v>4</v>
      </c>
      <c r="Q64" s="54">
        <f t="shared" ref="Q64:Q75" si="45">ROUND(E64/K64*100-100,2)</f>
        <v>5.37</v>
      </c>
      <c r="R64" s="54">
        <f t="shared" ref="R64:R75" si="46">ROUND(F64/L64*100-100,2)</f>
        <v>4.2699999999999996</v>
      </c>
      <c r="W64" s="11"/>
      <c r="X64" s="2"/>
    </row>
    <row r="65" spans="1:24" x14ac:dyDescent="0.5">
      <c r="B65" s="3" t="s">
        <v>57</v>
      </c>
      <c r="C65" s="12" t="s">
        <v>58</v>
      </c>
      <c r="D65" s="13">
        <v>211</v>
      </c>
      <c r="E65" s="13">
        <v>6461.2042557510067</v>
      </c>
      <c r="F65" s="7">
        <v>23016.068100463326</v>
      </c>
      <c r="G65" s="13">
        <v>203</v>
      </c>
      <c r="H65" s="13">
        <v>6179</v>
      </c>
      <c r="I65" s="7">
        <v>21981</v>
      </c>
      <c r="J65" s="7">
        <v>141</v>
      </c>
      <c r="K65" s="7">
        <v>5057</v>
      </c>
      <c r="L65" s="7">
        <v>18202</v>
      </c>
      <c r="M65" s="54">
        <f>ROUND(D65/G65*100-100,2)</f>
        <v>3.94</v>
      </c>
      <c r="N65" s="54">
        <f t="shared" si="43"/>
        <v>4.57</v>
      </c>
      <c r="O65" s="54">
        <f t="shared" si="44"/>
        <v>4.71</v>
      </c>
      <c r="P65" s="54">
        <f>ROUND(D65/J65*100-100,2)</f>
        <v>49.65</v>
      </c>
      <c r="Q65" s="54">
        <f t="shared" si="45"/>
        <v>27.77</v>
      </c>
      <c r="R65" s="54">
        <f t="shared" si="46"/>
        <v>26.45</v>
      </c>
      <c r="S65" s="15"/>
      <c r="T65" s="9"/>
      <c r="U65" s="9"/>
      <c r="W65" s="11"/>
    </row>
    <row r="66" spans="1:24" x14ac:dyDescent="0.5">
      <c r="B66" s="3" t="s">
        <v>59</v>
      </c>
      <c r="C66" s="12" t="s">
        <v>58</v>
      </c>
      <c r="D66" s="13">
        <v>855</v>
      </c>
      <c r="E66" s="13">
        <v>6877.6632722668019</v>
      </c>
      <c r="F66" s="7">
        <v>24497.505444690672</v>
      </c>
      <c r="G66" s="13">
        <v>975</v>
      </c>
      <c r="H66" s="13">
        <v>7775</v>
      </c>
      <c r="I66" s="7">
        <v>27654</v>
      </c>
      <c r="J66" s="7">
        <v>818</v>
      </c>
      <c r="K66" s="7">
        <v>7516</v>
      </c>
      <c r="L66" s="7">
        <v>27056</v>
      </c>
      <c r="M66" s="54">
        <f>ROUND(D66/G66*100-100,2)</f>
        <v>-12.31</v>
      </c>
      <c r="N66" s="54">
        <f t="shared" si="43"/>
        <v>-11.54</v>
      </c>
      <c r="O66" s="54">
        <f t="shared" si="44"/>
        <v>-11.41</v>
      </c>
      <c r="P66" s="54">
        <f>ROUND(D66/J66*100-100,2)</f>
        <v>4.5199999999999996</v>
      </c>
      <c r="Q66" s="54">
        <f t="shared" si="45"/>
        <v>-8.49</v>
      </c>
      <c r="R66" s="54">
        <f t="shared" si="46"/>
        <v>-9.4600000000000009</v>
      </c>
      <c r="S66" s="15"/>
      <c r="T66" s="9"/>
      <c r="U66" s="9"/>
      <c r="W66" s="11"/>
    </row>
    <row r="67" spans="1:24" x14ac:dyDescent="0.5">
      <c r="B67" s="3" t="s">
        <v>60</v>
      </c>
      <c r="C67" s="12" t="s">
        <v>7</v>
      </c>
      <c r="D67" s="54"/>
      <c r="E67" s="13">
        <v>270.13622657309998</v>
      </c>
      <c r="F67" s="7">
        <v>962.27676954705385</v>
      </c>
      <c r="G67" s="54" t="s">
        <v>115</v>
      </c>
      <c r="H67" s="13">
        <v>488</v>
      </c>
      <c r="I67" s="7">
        <v>1737</v>
      </c>
      <c r="J67" s="54" t="s">
        <v>115</v>
      </c>
      <c r="K67" s="7">
        <v>342</v>
      </c>
      <c r="L67" s="7">
        <v>1231</v>
      </c>
      <c r="M67" s="54" t="s">
        <v>56</v>
      </c>
      <c r="N67" s="54">
        <f t="shared" si="43"/>
        <v>-44.64</v>
      </c>
      <c r="O67" s="54">
        <f t="shared" si="44"/>
        <v>-44.6</v>
      </c>
      <c r="P67" s="54" t="s">
        <v>56</v>
      </c>
      <c r="Q67" s="54">
        <f t="shared" si="45"/>
        <v>-21.01</v>
      </c>
      <c r="R67" s="54">
        <f t="shared" si="46"/>
        <v>-21.83</v>
      </c>
      <c r="T67" s="9"/>
      <c r="U67" s="9"/>
      <c r="W67" s="11"/>
    </row>
    <row r="68" spans="1:24" x14ac:dyDescent="0.5">
      <c r="A68" s="8"/>
      <c r="B68" s="3" t="s">
        <v>61</v>
      </c>
      <c r="C68" s="12" t="s">
        <v>62</v>
      </c>
      <c r="D68" s="7">
        <f t="shared" ref="D68:F68" si="47">SUM(D69:D71)</f>
        <v>1760.5790001</v>
      </c>
      <c r="E68" s="7">
        <f t="shared" si="47"/>
        <v>3891.0361813342015</v>
      </c>
      <c r="F68" s="7">
        <f t="shared" si="47"/>
        <v>13863.315787931364</v>
      </c>
      <c r="G68" s="7">
        <f t="shared" ref="G68:L68" si="48">SUM(G69:G71)</f>
        <v>2249</v>
      </c>
      <c r="H68" s="7">
        <f t="shared" si="48"/>
        <v>4037</v>
      </c>
      <c r="I68" s="7">
        <f t="shared" si="48"/>
        <v>14358</v>
      </c>
      <c r="J68" s="7">
        <f t="shared" si="48"/>
        <v>1856</v>
      </c>
      <c r="K68" s="7">
        <f t="shared" si="48"/>
        <v>3901</v>
      </c>
      <c r="L68" s="7">
        <f t="shared" si="48"/>
        <v>14040</v>
      </c>
      <c r="M68" s="54">
        <f>ROUND(D68/G68*100-100,2)</f>
        <v>-21.72</v>
      </c>
      <c r="N68" s="54">
        <f t="shared" si="43"/>
        <v>-3.62</v>
      </c>
      <c r="O68" s="54">
        <f t="shared" si="44"/>
        <v>-3.45</v>
      </c>
      <c r="P68" s="54">
        <f>ROUND(D68/J68*100-100,2)</f>
        <v>-5.14</v>
      </c>
      <c r="Q68" s="54">
        <f t="shared" si="45"/>
        <v>-0.26</v>
      </c>
      <c r="R68" s="54">
        <f t="shared" si="46"/>
        <v>-1.26</v>
      </c>
      <c r="S68" s="15"/>
      <c r="T68" s="9"/>
      <c r="U68" s="9"/>
      <c r="W68" s="11"/>
    </row>
    <row r="69" spans="1:24" x14ac:dyDescent="0.5">
      <c r="A69" s="8"/>
      <c r="B69" s="3" t="s">
        <v>63</v>
      </c>
      <c r="C69" s="12" t="s">
        <v>62</v>
      </c>
      <c r="D69" s="13">
        <v>657.76800000000003</v>
      </c>
      <c r="E69" s="13">
        <v>2610.7364401663012</v>
      </c>
      <c r="F69" s="7">
        <v>9302.6705598113476</v>
      </c>
      <c r="G69" s="13">
        <v>607</v>
      </c>
      <c r="H69" s="13">
        <v>2629</v>
      </c>
      <c r="I69" s="7">
        <v>9353</v>
      </c>
      <c r="J69" s="7">
        <v>731</v>
      </c>
      <c r="K69" s="7">
        <v>2899</v>
      </c>
      <c r="L69" s="7">
        <v>10434</v>
      </c>
      <c r="M69" s="54">
        <f>ROUND(D69/G69*100-100,2)</f>
        <v>8.36</v>
      </c>
      <c r="N69" s="54">
        <f t="shared" si="43"/>
        <v>-0.69</v>
      </c>
      <c r="O69" s="54">
        <f t="shared" si="44"/>
        <v>-0.54</v>
      </c>
      <c r="P69" s="54">
        <f>ROUND(D69/J69*100-100,2)</f>
        <v>-10.02</v>
      </c>
      <c r="Q69" s="54">
        <f t="shared" si="45"/>
        <v>-9.94</v>
      </c>
      <c r="R69" s="54">
        <f t="shared" si="46"/>
        <v>-10.84</v>
      </c>
      <c r="S69" s="15"/>
      <c r="T69" s="9"/>
      <c r="U69" s="9"/>
      <c r="W69" s="11"/>
      <c r="X69" s="2"/>
    </row>
    <row r="70" spans="1:24" x14ac:dyDescent="0.5">
      <c r="A70" s="8"/>
      <c r="B70" s="3" t="s">
        <v>64</v>
      </c>
      <c r="C70" s="12" t="s">
        <v>62</v>
      </c>
      <c r="D70" s="13">
        <v>5.6950000000000003</v>
      </c>
      <c r="E70" s="13">
        <v>28.956826002899998</v>
      </c>
      <c r="F70" s="7">
        <v>103.16997995936343</v>
      </c>
      <c r="G70" s="13">
        <v>3</v>
      </c>
      <c r="H70" s="13">
        <v>15</v>
      </c>
      <c r="I70" s="7">
        <v>52</v>
      </c>
      <c r="J70" s="7">
        <v>24</v>
      </c>
      <c r="K70" s="7">
        <v>132</v>
      </c>
      <c r="L70" s="7">
        <v>475</v>
      </c>
      <c r="M70" s="54">
        <f>ROUND(D70/G70*100-100,2)</f>
        <v>89.83</v>
      </c>
      <c r="N70" s="54">
        <f t="shared" ref="N70" si="49">ROUND(E70/H70*100-100,2)</f>
        <v>93.05</v>
      </c>
      <c r="O70" s="54">
        <f t="shared" ref="O70" si="50">ROUND(F70/I70*100-100,2)</f>
        <v>98.4</v>
      </c>
      <c r="P70" s="54">
        <f>ROUND(D70/J70*100-100,2)</f>
        <v>-76.27</v>
      </c>
      <c r="Q70" s="54">
        <f t="shared" ref="Q70" si="51">ROUND(E70/K70*100-100,2)</f>
        <v>-78.06</v>
      </c>
      <c r="R70" s="54">
        <f t="shared" ref="R70" si="52">ROUND(F70/L70*100-100,2)</f>
        <v>-78.28</v>
      </c>
      <c r="S70" s="15"/>
      <c r="T70" s="9"/>
      <c r="U70" s="9"/>
      <c r="W70" s="11"/>
      <c r="X70" s="2"/>
    </row>
    <row r="71" spans="1:24" x14ac:dyDescent="0.5">
      <c r="A71" s="8"/>
      <c r="B71" s="3" t="s">
        <v>65</v>
      </c>
      <c r="C71" s="12" t="s">
        <v>62</v>
      </c>
      <c r="D71" s="13">
        <v>1097.1160001000001</v>
      </c>
      <c r="E71" s="13">
        <v>1251.3429151650002</v>
      </c>
      <c r="F71" s="7">
        <v>4457.4752481606538</v>
      </c>
      <c r="G71" s="13">
        <v>1639</v>
      </c>
      <c r="H71" s="13">
        <v>1393</v>
      </c>
      <c r="I71" s="7">
        <v>4953</v>
      </c>
      <c r="J71" s="7">
        <v>1101</v>
      </c>
      <c r="K71" s="7">
        <v>870</v>
      </c>
      <c r="L71" s="7">
        <v>3131</v>
      </c>
      <c r="M71" s="54">
        <f>ROUND(D71/G71*100-100,2)</f>
        <v>-33.06</v>
      </c>
      <c r="N71" s="54">
        <f t="shared" si="43"/>
        <v>-10.17</v>
      </c>
      <c r="O71" s="54">
        <f t="shared" si="44"/>
        <v>-10</v>
      </c>
      <c r="P71" s="54">
        <f>ROUND(D71/J71*100-100,2)</f>
        <v>-0.35</v>
      </c>
      <c r="Q71" s="54">
        <f t="shared" si="45"/>
        <v>43.83</v>
      </c>
      <c r="R71" s="54">
        <f t="shared" si="46"/>
        <v>42.37</v>
      </c>
      <c r="S71" s="15"/>
      <c r="T71" s="9"/>
      <c r="U71" s="9"/>
      <c r="W71" s="11"/>
      <c r="X71" s="2"/>
    </row>
    <row r="72" spans="1:24" x14ac:dyDescent="0.5">
      <c r="A72" s="8"/>
      <c r="B72" s="3" t="s">
        <v>66</v>
      </c>
      <c r="C72" s="12" t="s">
        <v>7</v>
      </c>
      <c r="D72" s="54"/>
      <c r="E72" s="13">
        <v>10373.403088130588</v>
      </c>
      <c r="F72" s="7">
        <v>36951.605740609637</v>
      </c>
      <c r="G72" s="54" t="s">
        <v>115</v>
      </c>
      <c r="H72" s="13">
        <v>11937</v>
      </c>
      <c r="I72" s="7">
        <v>42463</v>
      </c>
      <c r="J72" s="54" t="s">
        <v>115</v>
      </c>
      <c r="K72" s="7">
        <v>10336</v>
      </c>
      <c r="L72" s="7">
        <v>37206</v>
      </c>
      <c r="M72" s="54" t="s">
        <v>56</v>
      </c>
      <c r="N72" s="54">
        <f t="shared" si="43"/>
        <v>-13.1</v>
      </c>
      <c r="O72" s="54">
        <f t="shared" si="44"/>
        <v>-12.98</v>
      </c>
      <c r="P72" s="54" t="s">
        <v>4</v>
      </c>
      <c r="Q72" s="54">
        <f t="shared" si="45"/>
        <v>0.36</v>
      </c>
      <c r="R72" s="54">
        <f t="shared" si="46"/>
        <v>-0.68</v>
      </c>
      <c r="T72" s="9"/>
      <c r="U72" s="9"/>
      <c r="W72" s="11"/>
      <c r="X72" s="2"/>
    </row>
    <row r="73" spans="1:24" ht="21.65" customHeight="1" x14ac:dyDescent="0.5">
      <c r="A73" s="8"/>
      <c r="B73" s="3" t="s">
        <v>67</v>
      </c>
      <c r="C73" s="12" t="s">
        <v>7</v>
      </c>
      <c r="D73" s="54"/>
      <c r="E73" s="13">
        <v>1126.2983368348996</v>
      </c>
      <c r="F73" s="7">
        <v>4012.111684230018</v>
      </c>
      <c r="G73" s="54" t="s">
        <v>115</v>
      </c>
      <c r="H73" s="13">
        <v>1526</v>
      </c>
      <c r="I73" s="7">
        <v>5427</v>
      </c>
      <c r="J73" s="54" t="s">
        <v>115</v>
      </c>
      <c r="K73" s="7">
        <v>1322</v>
      </c>
      <c r="L73" s="7">
        <v>4759</v>
      </c>
      <c r="M73" s="54" t="s">
        <v>56</v>
      </c>
      <c r="N73" s="54">
        <f t="shared" si="43"/>
        <v>-26.19</v>
      </c>
      <c r="O73" s="54">
        <f t="shared" si="44"/>
        <v>-26.07</v>
      </c>
      <c r="P73" s="54" t="s">
        <v>4</v>
      </c>
      <c r="Q73" s="54">
        <f t="shared" si="45"/>
        <v>-14.8</v>
      </c>
      <c r="R73" s="54">
        <f t="shared" si="46"/>
        <v>-15.69</v>
      </c>
      <c r="T73" s="9"/>
      <c r="U73" s="9"/>
      <c r="W73" s="11"/>
    </row>
    <row r="74" spans="1:24" x14ac:dyDescent="0.5">
      <c r="A74" s="8"/>
      <c r="B74" s="3" t="s">
        <v>68</v>
      </c>
      <c r="C74" s="12" t="s">
        <v>69</v>
      </c>
      <c r="D74" s="13">
        <v>173.04763990000001</v>
      </c>
      <c r="E74" s="13">
        <v>134.23109089520003</v>
      </c>
      <c r="F74" s="7">
        <v>478.26270545881874</v>
      </c>
      <c r="G74" s="13">
        <v>170</v>
      </c>
      <c r="H74" s="13">
        <v>130</v>
      </c>
      <c r="I74" s="7">
        <v>463</v>
      </c>
      <c r="J74" s="7">
        <v>249</v>
      </c>
      <c r="K74" s="7">
        <v>188</v>
      </c>
      <c r="L74" s="7">
        <v>675</v>
      </c>
      <c r="M74" s="54">
        <f>ROUND(D74/G74*100-100,2)</f>
        <v>1.79</v>
      </c>
      <c r="N74" s="54">
        <f t="shared" si="43"/>
        <v>3.25</v>
      </c>
      <c r="O74" s="54">
        <f t="shared" si="44"/>
        <v>3.3</v>
      </c>
      <c r="P74" s="54">
        <f>ROUND(D74/J74*100-100,2)</f>
        <v>-30.5</v>
      </c>
      <c r="Q74" s="54">
        <f t="shared" si="45"/>
        <v>-28.6</v>
      </c>
      <c r="R74" s="54">
        <f t="shared" si="46"/>
        <v>-29.15</v>
      </c>
      <c r="S74" s="15"/>
      <c r="T74" s="9"/>
      <c r="U74" s="9"/>
      <c r="W74" s="11"/>
    </row>
    <row r="75" spans="1:24" x14ac:dyDescent="0.5">
      <c r="A75" s="8"/>
      <c r="B75" s="3" t="s">
        <v>70</v>
      </c>
      <c r="C75" s="12" t="s">
        <v>7</v>
      </c>
      <c r="D75" s="54"/>
      <c r="E75" s="7">
        <f t="shared" ref="E75:F75" si="53">SUM(E76:E79)</f>
        <v>30775.302209194095</v>
      </c>
      <c r="F75" s="7">
        <f t="shared" si="53"/>
        <v>109615.39866230992</v>
      </c>
      <c r="G75" s="54" t="s">
        <v>115</v>
      </c>
      <c r="H75" s="7">
        <f t="shared" ref="H75:L75" si="54">SUM(H76:H79)</f>
        <v>28558</v>
      </c>
      <c r="I75" s="7">
        <f t="shared" si="54"/>
        <v>101572</v>
      </c>
      <c r="J75" s="54" t="s">
        <v>115</v>
      </c>
      <c r="K75" s="7">
        <f t="shared" si="54"/>
        <v>32006</v>
      </c>
      <c r="L75" s="7">
        <f t="shared" si="54"/>
        <v>115209</v>
      </c>
      <c r="M75" s="54" t="s">
        <v>56</v>
      </c>
      <c r="N75" s="54">
        <f t="shared" si="43"/>
        <v>7.76</v>
      </c>
      <c r="O75" s="54">
        <f t="shared" si="44"/>
        <v>7.92</v>
      </c>
      <c r="P75" s="54"/>
      <c r="Q75" s="54">
        <f t="shared" si="45"/>
        <v>-3.85</v>
      </c>
      <c r="R75" s="54">
        <f t="shared" si="46"/>
        <v>-4.8600000000000003</v>
      </c>
      <c r="T75" s="9"/>
      <c r="U75" s="9"/>
      <c r="W75" s="11"/>
    </row>
    <row r="76" spans="1:24" x14ac:dyDescent="0.5">
      <c r="A76" s="3"/>
      <c r="B76" s="3" t="s">
        <v>71</v>
      </c>
      <c r="C76" s="12" t="s">
        <v>69</v>
      </c>
      <c r="D76" s="13">
        <v>0</v>
      </c>
      <c r="E76" s="13">
        <v>0</v>
      </c>
      <c r="F76" s="7">
        <v>0</v>
      </c>
      <c r="G76" s="13">
        <v>0</v>
      </c>
      <c r="H76" s="13">
        <v>0</v>
      </c>
      <c r="I76" s="7">
        <v>0</v>
      </c>
      <c r="J76" s="13">
        <v>0</v>
      </c>
      <c r="K76" s="7">
        <v>0</v>
      </c>
      <c r="L76" s="7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15"/>
      <c r="T76" s="9"/>
      <c r="U76" s="9"/>
      <c r="W76" s="11"/>
    </row>
    <row r="77" spans="1:24" x14ac:dyDescent="0.5">
      <c r="A77" s="3"/>
      <c r="B77" s="3" t="s">
        <v>72</v>
      </c>
      <c r="C77" s="12" t="s">
        <v>69</v>
      </c>
      <c r="D77" s="13">
        <v>18614.035092699996</v>
      </c>
      <c r="E77" s="13">
        <v>5879.9418890497982</v>
      </c>
      <c r="F77" s="7">
        <v>20944.49636236026</v>
      </c>
      <c r="G77" s="13">
        <v>19184</v>
      </c>
      <c r="H77" s="13">
        <v>6010</v>
      </c>
      <c r="I77" s="7">
        <v>21374</v>
      </c>
      <c r="J77" s="7">
        <v>42932</v>
      </c>
      <c r="K77" s="7">
        <v>13067</v>
      </c>
      <c r="L77" s="7">
        <v>47037</v>
      </c>
      <c r="M77" s="54">
        <f t="shared" ref="M77:O78" si="55">ROUND(D77/G77*100-100,2)</f>
        <v>-2.97</v>
      </c>
      <c r="N77" s="54">
        <f t="shared" si="55"/>
        <v>-2.16</v>
      </c>
      <c r="O77" s="54">
        <f t="shared" si="55"/>
        <v>-2.0099999999999998</v>
      </c>
      <c r="P77" s="54">
        <f>ROUND(D77/J77*100-100,2)</f>
        <v>-56.64</v>
      </c>
      <c r="Q77" s="54">
        <f t="shared" ref="P77:R78" si="56">ROUND(E77/K77*100-100,2)</f>
        <v>-55</v>
      </c>
      <c r="R77" s="54">
        <f t="shared" si="56"/>
        <v>-55.47</v>
      </c>
      <c r="S77" s="15"/>
      <c r="T77" s="9"/>
      <c r="U77" s="9"/>
      <c r="W77" s="11"/>
    </row>
    <row r="78" spans="1:24" x14ac:dyDescent="0.5">
      <c r="A78" s="3"/>
      <c r="B78" s="3" t="s">
        <v>73</v>
      </c>
      <c r="C78" s="12" t="s">
        <v>69</v>
      </c>
      <c r="D78" s="13">
        <v>5097.0517873000008</v>
      </c>
      <c r="E78" s="13">
        <v>5974.3460394582962</v>
      </c>
      <c r="F78" s="7">
        <v>21278.94310172175</v>
      </c>
      <c r="G78" s="13">
        <v>5626</v>
      </c>
      <c r="H78" s="13">
        <v>6316</v>
      </c>
      <c r="I78" s="7">
        <v>22464</v>
      </c>
      <c r="J78" s="7">
        <v>6668</v>
      </c>
      <c r="K78" s="7">
        <v>8687</v>
      </c>
      <c r="L78" s="7">
        <v>31270</v>
      </c>
      <c r="M78" s="54">
        <f t="shared" si="55"/>
        <v>-9.4</v>
      </c>
      <c r="N78" s="54">
        <f t="shared" si="55"/>
        <v>-5.41</v>
      </c>
      <c r="O78" s="54">
        <f t="shared" si="55"/>
        <v>-5.28</v>
      </c>
      <c r="P78" s="54">
        <f t="shared" si="56"/>
        <v>-23.56</v>
      </c>
      <c r="Q78" s="54">
        <f t="shared" si="56"/>
        <v>-31.23</v>
      </c>
      <c r="R78" s="54">
        <f t="shared" si="56"/>
        <v>-31.95</v>
      </c>
      <c r="S78" s="15"/>
      <c r="T78" s="9"/>
      <c r="U78" s="9"/>
      <c r="W78" s="11"/>
    </row>
    <row r="79" spans="1:24" x14ac:dyDescent="0.5">
      <c r="A79" s="3"/>
      <c r="B79" s="3" t="s">
        <v>74</v>
      </c>
      <c r="C79" s="12" t="s">
        <v>7</v>
      </c>
      <c r="D79" s="54"/>
      <c r="E79" s="13">
        <v>18921.014280686002</v>
      </c>
      <c r="F79" s="7">
        <v>67391.959198227909</v>
      </c>
      <c r="G79" s="54" t="s">
        <v>115</v>
      </c>
      <c r="H79" s="13">
        <v>16232</v>
      </c>
      <c r="I79" s="7">
        <v>57734</v>
      </c>
      <c r="J79" s="54" t="s">
        <v>115</v>
      </c>
      <c r="K79" s="7">
        <v>10252</v>
      </c>
      <c r="L79" s="7">
        <v>36902</v>
      </c>
      <c r="M79" s="54" t="s">
        <v>56</v>
      </c>
      <c r="N79" s="54">
        <f t="shared" ref="N79:O83" si="57">ROUND(E79/H79*100-100,2)</f>
        <v>16.57</v>
      </c>
      <c r="O79" s="54">
        <f t="shared" si="57"/>
        <v>16.73</v>
      </c>
      <c r="P79" s="54" t="s">
        <v>56</v>
      </c>
      <c r="Q79" s="54">
        <f t="shared" ref="P79:R83" si="58">ROUND(E79/K79*100-100,2)</f>
        <v>84.56</v>
      </c>
      <c r="R79" s="54">
        <f t="shared" si="58"/>
        <v>82.62</v>
      </c>
      <c r="T79" s="9"/>
      <c r="U79" s="9"/>
      <c r="W79" s="11"/>
    </row>
    <row r="80" spans="1:24" x14ac:dyDescent="0.5">
      <c r="A80" s="8"/>
      <c r="B80" s="3" t="s">
        <v>75</v>
      </c>
      <c r="C80" s="12" t="s">
        <v>7</v>
      </c>
      <c r="D80" s="54"/>
      <c r="E80" s="7">
        <f t="shared" ref="E80" si="59">SUM(E81:E88)</f>
        <v>11182.496321946999</v>
      </c>
      <c r="F80" s="7">
        <f t="shared" ref="F80" si="60">SUM(F81:F88)</f>
        <v>39826.173918437737</v>
      </c>
      <c r="G80" s="54" t="s">
        <v>115</v>
      </c>
      <c r="H80" s="7">
        <f t="shared" ref="H80" si="61">SUM(H81:H88)</f>
        <v>10000</v>
      </c>
      <c r="I80" s="7">
        <f t="shared" ref="I80" si="62">SUM(I81:I88)</f>
        <v>35562</v>
      </c>
      <c r="J80" s="54" t="s">
        <v>115</v>
      </c>
      <c r="K80" s="7">
        <f t="shared" ref="K80" si="63">SUM(K81:K88)</f>
        <v>7661</v>
      </c>
      <c r="L80" s="7">
        <f t="shared" ref="L80" si="64">SUM(L81:L88)</f>
        <v>27572</v>
      </c>
      <c r="M80" s="54" t="s">
        <v>56</v>
      </c>
      <c r="N80" s="54">
        <f t="shared" si="57"/>
        <v>11.82</v>
      </c>
      <c r="O80" s="54">
        <f t="shared" si="57"/>
        <v>11.99</v>
      </c>
      <c r="P80" s="54" t="s">
        <v>56</v>
      </c>
      <c r="Q80" s="54">
        <f t="shared" si="58"/>
        <v>45.97</v>
      </c>
      <c r="R80" s="54">
        <f t="shared" si="58"/>
        <v>44.44</v>
      </c>
      <c r="T80" s="9"/>
      <c r="U80" s="9"/>
      <c r="W80" s="11"/>
    </row>
    <row r="81" spans="1:23" x14ac:dyDescent="0.5">
      <c r="A81" s="3"/>
      <c r="B81" s="3" t="s">
        <v>76</v>
      </c>
      <c r="C81" s="12" t="s">
        <v>77</v>
      </c>
      <c r="D81" s="13">
        <v>71</v>
      </c>
      <c r="E81" s="13">
        <v>360.40032800389986</v>
      </c>
      <c r="F81" s="7">
        <v>1283.527787636134</v>
      </c>
      <c r="G81" s="13">
        <v>46</v>
      </c>
      <c r="H81" s="13">
        <v>222</v>
      </c>
      <c r="I81" s="7">
        <v>790</v>
      </c>
      <c r="J81" s="7">
        <v>69</v>
      </c>
      <c r="K81" s="7">
        <v>346</v>
      </c>
      <c r="L81" s="7">
        <v>1245</v>
      </c>
      <c r="M81" s="54">
        <f>ROUND(D81/G81*100-100,2)</f>
        <v>54.35</v>
      </c>
      <c r="N81" s="54">
        <f t="shared" si="57"/>
        <v>62.34</v>
      </c>
      <c r="O81" s="54">
        <f t="shared" si="57"/>
        <v>62.47</v>
      </c>
      <c r="P81" s="54">
        <f t="shared" si="58"/>
        <v>2.9</v>
      </c>
      <c r="Q81" s="54">
        <f t="shared" si="58"/>
        <v>4.16</v>
      </c>
      <c r="R81" s="54">
        <f t="shared" si="58"/>
        <v>3.09</v>
      </c>
      <c r="S81" s="15"/>
      <c r="T81" s="9"/>
      <c r="U81" s="9"/>
      <c r="W81" s="11"/>
    </row>
    <row r="82" spans="1:23" x14ac:dyDescent="0.5">
      <c r="A82" s="3"/>
      <c r="B82" s="3" t="s">
        <v>78</v>
      </c>
      <c r="C82" s="12" t="s">
        <v>7</v>
      </c>
      <c r="D82" s="54"/>
      <c r="E82" s="13">
        <v>356.73391058289997</v>
      </c>
      <c r="F82" s="7">
        <v>1270.0744326134557</v>
      </c>
      <c r="G82" s="54" t="s">
        <v>115</v>
      </c>
      <c r="H82" s="13">
        <v>308</v>
      </c>
      <c r="I82" s="7">
        <v>1095</v>
      </c>
      <c r="J82" s="54" t="s">
        <v>115</v>
      </c>
      <c r="K82" s="7">
        <v>403</v>
      </c>
      <c r="L82" s="7">
        <v>1452</v>
      </c>
      <c r="M82" s="54" t="s">
        <v>56</v>
      </c>
      <c r="N82" s="54">
        <f t="shared" si="57"/>
        <v>15.82</v>
      </c>
      <c r="O82" s="54">
        <f t="shared" si="57"/>
        <v>15.99</v>
      </c>
      <c r="P82" s="54"/>
      <c r="Q82" s="54">
        <f t="shared" si="58"/>
        <v>-11.48</v>
      </c>
      <c r="R82" s="54">
        <f t="shared" si="58"/>
        <v>-12.53</v>
      </c>
      <c r="T82" s="9"/>
      <c r="U82" s="9"/>
      <c r="W82" s="11"/>
    </row>
    <row r="83" spans="1:23" x14ac:dyDescent="0.5">
      <c r="B83" s="3" t="s">
        <v>79</v>
      </c>
      <c r="C83" s="12" t="s">
        <v>7</v>
      </c>
      <c r="D83" s="54"/>
      <c r="E83" s="7">
        <v>2226.801584280001</v>
      </c>
      <c r="F83" s="7">
        <v>7930.3493325403206</v>
      </c>
      <c r="G83" s="54" t="s">
        <v>115</v>
      </c>
      <c r="H83" s="7">
        <v>1730</v>
      </c>
      <c r="I83" s="7">
        <v>6153</v>
      </c>
      <c r="J83" s="54" t="s">
        <v>115</v>
      </c>
      <c r="K83" s="7">
        <v>2068</v>
      </c>
      <c r="L83" s="7">
        <v>7442</v>
      </c>
      <c r="M83" s="54" t="s">
        <v>56</v>
      </c>
      <c r="N83" s="54">
        <f t="shared" si="57"/>
        <v>28.72</v>
      </c>
      <c r="O83" s="54">
        <f t="shared" si="57"/>
        <v>28.89</v>
      </c>
      <c r="P83" s="54" t="s">
        <v>56</v>
      </c>
      <c r="Q83" s="54">
        <f t="shared" si="58"/>
        <v>7.68</v>
      </c>
      <c r="R83" s="54">
        <f t="shared" si="58"/>
        <v>6.56</v>
      </c>
      <c r="T83" s="9"/>
      <c r="U83" s="9"/>
      <c r="W83" s="11"/>
    </row>
    <row r="84" spans="1:23" x14ac:dyDescent="0.5">
      <c r="B84" s="3" t="s">
        <v>80</v>
      </c>
      <c r="C84" s="56"/>
      <c r="D84" s="54"/>
      <c r="F84" s="7"/>
      <c r="G84" s="54" t="s">
        <v>115</v>
      </c>
      <c r="J84" s="54"/>
      <c r="M84" s="54"/>
      <c r="N84" s="54"/>
      <c r="O84" s="54"/>
      <c r="P84" s="54"/>
      <c r="Q84" s="54"/>
      <c r="R84" s="54"/>
      <c r="T84" s="9"/>
      <c r="U84" s="9"/>
      <c r="W84" s="11"/>
    </row>
    <row r="85" spans="1:23" x14ac:dyDescent="0.5">
      <c r="B85" s="3" t="s">
        <v>81</v>
      </c>
      <c r="C85" s="12" t="s">
        <v>7</v>
      </c>
      <c r="D85" s="54"/>
      <c r="E85" s="7">
        <v>806.01416398040033</v>
      </c>
      <c r="F85" s="7">
        <v>2868.862682204564</v>
      </c>
      <c r="G85" s="7" t="s">
        <v>115</v>
      </c>
      <c r="H85" s="7">
        <v>1150</v>
      </c>
      <c r="I85" s="7">
        <v>4090</v>
      </c>
      <c r="J85" s="54" t="s">
        <v>115</v>
      </c>
      <c r="K85" s="7">
        <v>812</v>
      </c>
      <c r="L85" s="7">
        <v>2922</v>
      </c>
      <c r="M85" s="54" t="s">
        <v>56</v>
      </c>
      <c r="N85" s="54">
        <f t="shared" ref="N85:N95" si="65">ROUND(E85/H85*100-100,2)</f>
        <v>-29.91</v>
      </c>
      <c r="O85" s="54">
        <f t="shared" ref="O85:O95" si="66">ROUND(F85/I85*100-100,2)</f>
        <v>-29.86</v>
      </c>
      <c r="P85" s="54" t="s">
        <v>56</v>
      </c>
      <c r="Q85" s="54">
        <f t="shared" ref="Q85:Q95" si="67">ROUND(E85/K85*100-100,2)</f>
        <v>-0.74</v>
      </c>
      <c r="R85" s="54">
        <f t="shared" ref="R85:R95" si="68">ROUND(F85/L85*100-100,2)</f>
        <v>-1.82</v>
      </c>
      <c r="T85" s="9"/>
      <c r="U85" s="9"/>
      <c r="W85" s="11"/>
    </row>
    <row r="86" spans="1:23" x14ac:dyDescent="0.5">
      <c r="B86" s="3" t="s">
        <v>82</v>
      </c>
      <c r="C86" s="12" t="s">
        <v>7</v>
      </c>
      <c r="D86" s="54"/>
      <c r="E86" s="13">
        <v>484.41244273899991</v>
      </c>
      <c r="F86" s="7">
        <v>1725.3159699325067</v>
      </c>
      <c r="G86" s="7" t="s">
        <v>115</v>
      </c>
      <c r="H86" s="13">
        <v>706</v>
      </c>
      <c r="I86" s="7">
        <v>2510</v>
      </c>
      <c r="J86" s="54" t="s">
        <v>115</v>
      </c>
      <c r="K86" s="7">
        <v>429</v>
      </c>
      <c r="L86" s="7">
        <v>1543</v>
      </c>
      <c r="M86" s="54" t="s">
        <v>56</v>
      </c>
      <c r="N86" s="54">
        <f t="shared" si="65"/>
        <v>-31.39</v>
      </c>
      <c r="O86" s="54">
        <f t="shared" si="66"/>
        <v>-31.26</v>
      </c>
      <c r="P86" s="54" t="s">
        <v>56</v>
      </c>
      <c r="Q86" s="54">
        <f t="shared" si="67"/>
        <v>12.92</v>
      </c>
      <c r="R86" s="54">
        <f t="shared" si="68"/>
        <v>11.82</v>
      </c>
      <c r="T86" s="9"/>
      <c r="U86" s="9"/>
      <c r="W86" s="11"/>
    </row>
    <row r="87" spans="1:23" x14ac:dyDescent="0.5">
      <c r="B87" s="3" t="s">
        <v>113</v>
      </c>
      <c r="C87" s="12" t="s">
        <v>77</v>
      </c>
      <c r="D87" s="13">
        <v>1727.4449999999999</v>
      </c>
      <c r="E87" s="13">
        <v>3272.8994922651991</v>
      </c>
      <c r="F87" s="7">
        <v>11658.928521112077</v>
      </c>
      <c r="G87" s="7">
        <v>2302</v>
      </c>
      <c r="H87" s="13">
        <v>3593</v>
      </c>
      <c r="I87" s="7">
        <v>12777</v>
      </c>
      <c r="J87" s="7">
        <v>1787</v>
      </c>
      <c r="K87" s="7">
        <v>2392</v>
      </c>
      <c r="L87" s="7">
        <v>8610</v>
      </c>
      <c r="M87" s="54">
        <f>ROUND(D87/G87*100-100,2)</f>
        <v>-24.96</v>
      </c>
      <c r="N87" s="54">
        <f t="shared" si="65"/>
        <v>-8.91</v>
      </c>
      <c r="O87" s="54">
        <f t="shared" si="66"/>
        <v>-8.75</v>
      </c>
      <c r="P87" s="54">
        <f t="shared" ref="P87" si="69">ROUND(D87/J87*100-100,2)</f>
        <v>-3.33</v>
      </c>
      <c r="Q87" s="54">
        <f t="shared" si="67"/>
        <v>36.83</v>
      </c>
      <c r="R87" s="54">
        <f t="shared" si="68"/>
        <v>35.409999999999997</v>
      </c>
      <c r="S87" s="15"/>
      <c r="T87" s="9"/>
      <c r="U87" s="9"/>
      <c r="W87" s="11"/>
    </row>
    <row r="88" spans="1:23" x14ac:dyDescent="0.5">
      <c r="B88" s="3" t="s">
        <v>114</v>
      </c>
      <c r="C88" s="12" t="s">
        <v>7</v>
      </c>
      <c r="D88" s="54"/>
      <c r="E88" s="13">
        <v>3675.2344000955995</v>
      </c>
      <c r="F88" s="7">
        <v>13089.115192398682</v>
      </c>
      <c r="G88" s="7" t="s">
        <v>115</v>
      </c>
      <c r="H88" s="13">
        <v>2291</v>
      </c>
      <c r="I88" s="7">
        <v>8147</v>
      </c>
      <c r="J88" s="54" t="s">
        <v>115</v>
      </c>
      <c r="K88" s="7">
        <v>1211</v>
      </c>
      <c r="L88" s="7">
        <v>4358</v>
      </c>
      <c r="M88" s="54" t="s">
        <v>56</v>
      </c>
      <c r="N88" s="54">
        <f t="shared" si="65"/>
        <v>60.42</v>
      </c>
      <c r="O88" s="54">
        <f t="shared" si="66"/>
        <v>60.66</v>
      </c>
      <c r="P88" s="54" t="s">
        <v>56</v>
      </c>
      <c r="Q88" s="54">
        <f t="shared" si="67"/>
        <v>203.49</v>
      </c>
      <c r="R88" s="54">
        <f t="shared" si="68"/>
        <v>200.35</v>
      </c>
      <c r="T88" s="9"/>
      <c r="U88" s="9"/>
      <c r="W88" s="11"/>
    </row>
    <row r="89" spans="1:23" x14ac:dyDescent="0.5">
      <c r="A89" s="8"/>
      <c r="B89" s="3" t="s">
        <v>83</v>
      </c>
      <c r="C89" s="12" t="s">
        <v>110</v>
      </c>
      <c r="D89" s="13">
        <v>100.07051299999999</v>
      </c>
      <c r="E89" s="13">
        <v>130.56556942589995</v>
      </c>
      <c r="F89" s="7">
        <v>464.72603135249369</v>
      </c>
      <c r="G89" s="7">
        <v>62</v>
      </c>
      <c r="H89" s="13">
        <v>113</v>
      </c>
      <c r="I89" s="7">
        <v>401</v>
      </c>
      <c r="J89" s="7">
        <v>56</v>
      </c>
      <c r="K89" s="7">
        <v>95</v>
      </c>
      <c r="L89" s="7">
        <v>344</v>
      </c>
      <c r="M89" s="54">
        <f>ROUND(D89/G89*100-100,2)</f>
        <v>61.4</v>
      </c>
      <c r="N89" s="54">
        <f t="shared" si="65"/>
        <v>15.54</v>
      </c>
      <c r="O89" s="54">
        <f t="shared" si="66"/>
        <v>15.89</v>
      </c>
      <c r="P89" s="54">
        <f t="shared" ref="P89" si="70">ROUND(D89/J89*100-100,2)</f>
        <v>78.7</v>
      </c>
      <c r="Q89" s="54">
        <f t="shared" si="67"/>
        <v>37.44</v>
      </c>
      <c r="R89" s="54">
        <f t="shared" si="68"/>
        <v>35.090000000000003</v>
      </c>
      <c r="S89" s="15"/>
      <c r="T89" s="9"/>
      <c r="U89" s="9"/>
      <c r="W89" s="11"/>
    </row>
    <row r="90" spans="1:23" x14ac:dyDescent="0.5">
      <c r="A90" s="8"/>
      <c r="B90" s="3" t="s">
        <v>84</v>
      </c>
      <c r="C90" s="12" t="s">
        <v>7</v>
      </c>
      <c r="D90" s="54"/>
      <c r="E90" s="13">
        <v>11.8933853022</v>
      </c>
      <c r="F90" s="7">
        <v>42.365766690891164</v>
      </c>
      <c r="G90" s="7" t="s">
        <v>115</v>
      </c>
      <c r="H90" s="13">
        <v>6</v>
      </c>
      <c r="I90" s="7">
        <v>21</v>
      </c>
      <c r="J90" s="54" t="s">
        <v>115</v>
      </c>
      <c r="K90" s="7">
        <v>338</v>
      </c>
      <c r="L90" s="7">
        <v>1217</v>
      </c>
      <c r="M90" s="54" t="s">
        <v>56</v>
      </c>
      <c r="N90" s="54">
        <f t="shared" si="65"/>
        <v>98.22</v>
      </c>
      <c r="O90" s="54">
        <f t="shared" si="66"/>
        <v>101.74</v>
      </c>
      <c r="P90" s="54" t="s">
        <v>56</v>
      </c>
      <c r="Q90" s="54">
        <f t="shared" si="67"/>
        <v>-96.48</v>
      </c>
      <c r="R90" s="54">
        <f t="shared" si="68"/>
        <v>-96.52</v>
      </c>
      <c r="T90" s="9"/>
      <c r="U90" s="9"/>
      <c r="W90" s="11"/>
    </row>
    <row r="91" spans="1:23" x14ac:dyDescent="0.5">
      <c r="A91" s="8"/>
      <c r="B91" s="3" t="s">
        <v>85</v>
      </c>
      <c r="C91" s="12" t="s">
        <v>77</v>
      </c>
      <c r="D91" s="67">
        <v>54.658550099999999</v>
      </c>
      <c r="E91" s="13">
        <v>190.38713931290005</v>
      </c>
      <c r="F91" s="7">
        <v>677.86219824921852</v>
      </c>
      <c r="G91" s="7">
        <v>54</v>
      </c>
      <c r="H91" s="13">
        <v>98</v>
      </c>
      <c r="I91" s="7">
        <v>349</v>
      </c>
      <c r="J91" s="7">
        <v>79</v>
      </c>
      <c r="K91" s="7">
        <v>189</v>
      </c>
      <c r="L91" s="7">
        <v>681</v>
      </c>
      <c r="M91" s="54">
        <f t="shared" ref="M91:M92" si="71">ROUND(D91/G91*100-100,2)</f>
        <v>1.22</v>
      </c>
      <c r="N91" s="54">
        <f t="shared" si="65"/>
        <v>94.27</v>
      </c>
      <c r="O91" s="54">
        <f t="shared" si="66"/>
        <v>94.23</v>
      </c>
      <c r="P91" s="54">
        <f t="shared" ref="P91:P92" si="72">ROUND(D91/J91*100-100,2)</f>
        <v>-30.81</v>
      </c>
      <c r="Q91" s="54">
        <f t="shared" si="67"/>
        <v>0.73</v>
      </c>
      <c r="R91" s="54">
        <f t="shared" si="68"/>
        <v>-0.46</v>
      </c>
      <c r="S91" s="15"/>
      <c r="T91" s="9"/>
      <c r="U91" s="9"/>
      <c r="W91" s="11"/>
    </row>
    <row r="92" spans="1:23" x14ac:dyDescent="0.5">
      <c r="A92" s="8"/>
      <c r="B92" s="3" t="s">
        <v>86</v>
      </c>
      <c r="C92" s="12" t="s">
        <v>69</v>
      </c>
      <c r="D92" s="67">
        <v>1278.5</v>
      </c>
      <c r="E92" s="13">
        <v>37.054752132499999</v>
      </c>
      <c r="F92" s="7">
        <v>131.99515852188063</v>
      </c>
      <c r="G92" s="7">
        <v>1209</v>
      </c>
      <c r="H92" s="13">
        <v>36</v>
      </c>
      <c r="I92" s="7">
        <v>128</v>
      </c>
      <c r="J92" s="7">
        <v>303</v>
      </c>
      <c r="K92" s="7">
        <v>11</v>
      </c>
      <c r="L92" s="7">
        <v>38</v>
      </c>
      <c r="M92" s="54">
        <f t="shared" si="71"/>
        <v>5.75</v>
      </c>
      <c r="N92" s="54">
        <f t="shared" si="65"/>
        <v>2.93</v>
      </c>
      <c r="O92" s="54">
        <f t="shared" si="66"/>
        <v>3.12</v>
      </c>
      <c r="P92" s="54">
        <f t="shared" si="72"/>
        <v>321.95</v>
      </c>
      <c r="Q92" s="54">
        <f t="shared" si="67"/>
        <v>236.86</v>
      </c>
      <c r="R92" s="54">
        <f t="shared" si="68"/>
        <v>247.36</v>
      </c>
      <c r="S92" s="15"/>
      <c r="T92" s="9"/>
      <c r="U92" s="9"/>
      <c r="W92" s="11"/>
    </row>
    <row r="93" spans="1:23" x14ac:dyDescent="0.5">
      <c r="A93" s="8"/>
      <c r="B93" s="3" t="s">
        <v>87</v>
      </c>
      <c r="C93" s="12" t="s">
        <v>7</v>
      </c>
      <c r="D93" s="54"/>
      <c r="E93" s="7">
        <v>8.4239999999999995E-2</v>
      </c>
      <c r="F93" s="7">
        <v>0.3</v>
      </c>
      <c r="G93" s="7"/>
      <c r="H93" s="13">
        <v>0</v>
      </c>
      <c r="I93" s="7">
        <v>0</v>
      </c>
      <c r="J93" s="54"/>
      <c r="K93" s="7">
        <v>0</v>
      </c>
      <c r="L93" s="7">
        <v>0</v>
      </c>
      <c r="M93" s="54" t="s">
        <v>115</v>
      </c>
      <c r="N93" s="54">
        <v>0</v>
      </c>
      <c r="O93" s="54">
        <v>0</v>
      </c>
      <c r="P93" s="54" t="s">
        <v>115</v>
      </c>
      <c r="Q93" s="54">
        <v>0</v>
      </c>
      <c r="R93" s="54">
        <v>0</v>
      </c>
      <c r="T93" s="9"/>
      <c r="U93" s="9"/>
      <c r="W93" s="11"/>
    </row>
    <row r="94" spans="1:23" x14ac:dyDescent="0.5">
      <c r="A94" s="8"/>
      <c r="B94" s="3" t="s">
        <v>88</v>
      </c>
      <c r="C94" s="12" t="s">
        <v>69</v>
      </c>
      <c r="D94" s="13">
        <v>415147.58</v>
      </c>
      <c r="E94" s="13">
        <v>4668.3938389674995</v>
      </c>
      <c r="F94" s="7">
        <v>16617.304968447625</v>
      </c>
      <c r="G94" s="7">
        <v>912707</v>
      </c>
      <c r="H94" s="7">
        <v>9992</v>
      </c>
      <c r="I94" s="7">
        <v>35511</v>
      </c>
      <c r="J94" s="7">
        <v>881708</v>
      </c>
      <c r="K94" s="7">
        <v>8600</v>
      </c>
      <c r="L94" s="7">
        <v>30957</v>
      </c>
      <c r="M94" s="54">
        <f t="shared" ref="M94:M95" si="73">ROUND(D94/G94*100-100,2)</f>
        <v>-54.51</v>
      </c>
      <c r="N94" s="54">
        <f t="shared" si="65"/>
        <v>-53.28</v>
      </c>
      <c r="O94" s="54">
        <f t="shared" si="66"/>
        <v>-53.21</v>
      </c>
      <c r="P94" s="54">
        <f t="shared" ref="P94:P95" si="74">ROUND(D94/J94*100-100,2)</f>
        <v>-52.92</v>
      </c>
      <c r="Q94" s="54">
        <f t="shared" si="67"/>
        <v>-45.72</v>
      </c>
      <c r="R94" s="54">
        <f t="shared" si="68"/>
        <v>-46.32</v>
      </c>
      <c r="S94" s="15"/>
      <c r="T94" s="9"/>
      <c r="U94" s="9"/>
      <c r="W94" s="11"/>
    </row>
    <row r="95" spans="1:23" x14ac:dyDescent="0.5">
      <c r="A95" s="8"/>
      <c r="B95" s="3" t="s">
        <v>89</v>
      </c>
      <c r="C95" s="12" t="s">
        <v>69</v>
      </c>
      <c r="D95" s="13">
        <v>927.923182</v>
      </c>
      <c r="E95" s="13">
        <v>460.96441847839998</v>
      </c>
      <c r="F95" s="7">
        <v>1641.9915375139217</v>
      </c>
      <c r="G95" s="7">
        <v>1167</v>
      </c>
      <c r="H95" s="13">
        <v>671</v>
      </c>
      <c r="I95" s="7">
        <v>2385</v>
      </c>
      <c r="J95" s="7">
        <v>2150</v>
      </c>
      <c r="K95" s="7">
        <v>1034</v>
      </c>
      <c r="L95" s="7">
        <v>3720</v>
      </c>
      <c r="M95" s="54">
        <f t="shared" si="73"/>
        <v>-20.49</v>
      </c>
      <c r="N95" s="54">
        <f t="shared" si="65"/>
        <v>-31.3</v>
      </c>
      <c r="O95" s="54">
        <f t="shared" si="66"/>
        <v>-31.15</v>
      </c>
      <c r="P95" s="54">
        <f t="shared" si="74"/>
        <v>-56.84</v>
      </c>
      <c r="Q95" s="54">
        <f t="shared" si="67"/>
        <v>-55.42</v>
      </c>
      <c r="R95" s="54">
        <f t="shared" si="68"/>
        <v>-55.86</v>
      </c>
      <c r="S95" s="15"/>
      <c r="T95" s="9"/>
      <c r="U95" s="9"/>
      <c r="W95" s="11"/>
    </row>
    <row r="96" spans="1:23" x14ac:dyDescent="0.5">
      <c r="C96" s="56"/>
      <c r="D96" s="7"/>
      <c r="E96" s="7"/>
      <c r="F96" s="7"/>
      <c r="G96" s="7"/>
      <c r="H96" s="7"/>
      <c r="I96" s="7"/>
      <c r="J96" s="7"/>
      <c r="K96" s="7"/>
      <c r="L96" s="7"/>
      <c r="M96" s="54"/>
      <c r="N96" s="54"/>
      <c r="O96" s="54"/>
      <c r="P96" s="54"/>
      <c r="Q96" s="54"/>
      <c r="R96" s="54"/>
      <c r="W96" s="11"/>
    </row>
    <row r="97" spans="1:23" x14ac:dyDescent="0.5">
      <c r="A97" s="3"/>
      <c r="B97" s="3" t="s">
        <v>90</v>
      </c>
      <c r="C97" s="12"/>
      <c r="D97" s="2"/>
      <c r="E97" s="7">
        <f t="shared" ref="E97:F97" si="75">E8-SUM(E10,E26,E41,E47)</f>
        <v>62706.799478870351</v>
      </c>
      <c r="F97" s="7">
        <f t="shared" si="75"/>
        <v>223335.68665532116</v>
      </c>
      <c r="G97" s="2"/>
      <c r="H97" s="7">
        <f t="shared" ref="H97:L97" si="76">H8-SUM(H10,H26,H41,H47)</f>
        <v>60246</v>
      </c>
      <c r="I97" s="7">
        <f t="shared" si="76"/>
        <v>214269</v>
      </c>
      <c r="J97" s="7"/>
      <c r="K97" s="7">
        <f t="shared" si="76"/>
        <v>54162</v>
      </c>
      <c r="L97" s="7">
        <f t="shared" si="76"/>
        <v>194971</v>
      </c>
      <c r="M97" s="54"/>
      <c r="N97" s="54">
        <f t="shared" ref="N97" si="77">ROUND(E97/H97*100-100,2)</f>
        <v>4.08</v>
      </c>
      <c r="O97" s="54">
        <f t="shared" ref="O97" si="78">ROUND(F97/I97*100-100,2)</f>
        <v>4.2300000000000004</v>
      </c>
      <c r="P97" s="54"/>
      <c r="Q97" s="54">
        <f t="shared" ref="Q97" si="79">ROUND(E97/K97*100-100,2)</f>
        <v>15.78</v>
      </c>
      <c r="R97" s="54">
        <f t="shared" ref="R97" si="80">ROUND(F97/L97*100-100,2)</f>
        <v>14.55</v>
      </c>
      <c r="W97" s="11"/>
    </row>
    <row r="98" spans="1:23" x14ac:dyDescent="0.5">
      <c r="A98" s="60"/>
      <c r="B98" s="61"/>
      <c r="C98" s="61"/>
      <c r="D98" s="4"/>
      <c r="E98" s="4"/>
      <c r="F98" s="4"/>
      <c r="G98" s="4"/>
      <c r="H98" s="4"/>
      <c r="I98" s="4"/>
      <c r="J98" s="68"/>
      <c r="K98" s="68"/>
      <c r="L98" s="68"/>
      <c r="M98" s="61"/>
      <c r="N98" s="64"/>
      <c r="O98" s="64"/>
      <c r="P98" s="63"/>
      <c r="Q98" s="61"/>
      <c r="R98" s="63"/>
    </row>
    <row r="99" spans="1:23" x14ac:dyDescent="0.5">
      <c r="B99" s="96" t="s">
        <v>117</v>
      </c>
      <c r="C99" s="96"/>
      <c r="D99" s="96"/>
      <c r="E99" s="96"/>
      <c r="F99" s="96"/>
      <c r="G99" s="96"/>
      <c r="H99" s="96"/>
      <c r="K99" s="69"/>
      <c r="L99" s="69"/>
    </row>
    <row r="100" spans="1:23" x14ac:dyDescent="0.5">
      <c r="B100" s="96" t="s">
        <v>116</v>
      </c>
      <c r="C100" s="96"/>
      <c r="D100" s="96"/>
      <c r="E100" s="96"/>
      <c r="F100" s="96"/>
      <c r="G100" s="96"/>
      <c r="H100" s="96"/>
      <c r="K100" s="70"/>
      <c r="L100" s="70"/>
    </row>
    <row r="101" spans="1:23" ht="21" customHeight="1" x14ac:dyDescent="0.5">
      <c r="B101" s="97" t="s">
        <v>118</v>
      </c>
      <c r="C101" s="97"/>
      <c r="D101" s="97"/>
      <c r="E101" s="97"/>
      <c r="F101" s="97"/>
      <c r="G101" s="97"/>
      <c r="H101" s="97"/>
      <c r="I101" s="8"/>
      <c r="K101" s="70"/>
      <c r="L101" s="70"/>
    </row>
    <row r="102" spans="1:23" x14ac:dyDescent="0.5">
      <c r="I102" s="8"/>
      <c r="K102" s="70"/>
      <c r="L102" s="70"/>
    </row>
    <row r="103" spans="1:23" x14ac:dyDescent="0.5">
      <c r="C103" s="3"/>
      <c r="D103" s="8"/>
      <c r="E103" s="8"/>
      <c r="F103" s="8"/>
      <c r="G103" s="12"/>
      <c r="H103" s="8"/>
      <c r="I103" s="8"/>
      <c r="K103" s="70"/>
      <c r="L103" s="70"/>
    </row>
    <row r="104" spans="1:23" x14ac:dyDescent="0.5">
      <c r="A104" s="102" t="s">
        <v>124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N104" s="78"/>
      <c r="O104" s="78"/>
      <c r="P104" s="78"/>
    </row>
    <row r="105" spans="1:23" x14ac:dyDescent="0.5">
      <c r="A105" s="12"/>
      <c r="B105" s="12"/>
      <c r="C105" s="12"/>
      <c r="D105" s="12"/>
      <c r="E105" s="5"/>
      <c r="F105" s="12"/>
      <c r="G105" s="12"/>
      <c r="H105" s="5"/>
      <c r="I105" s="12"/>
      <c r="J105" s="12"/>
      <c r="K105" s="5"/>
      <c r="L105" s="12"/>
    </row>
    <row r="106" spans="1:23" x14ac:dyDescent="0.5">
      <c r="E106" s="2"/>
      <c r="H106" s="2"/>
      <c r="I106" s="3" t="s">
        <v>109</v>
      </c>
      <c r="K106" s="2"/>
    </row>
    <row r="107" spans="1:23" x14ac:dyDescent="0.5">
      <c r="E107" s="2"/>
      <c r="H107" s="2"/>
      <c r="I107" s="3" t="s">
        <v>108</v>
      </c>
      <c r="J107" s="61"/>
      <c r="K107" s="4"/>
      <c r="L107" s="61"/>
    </row>
    <row r="108" spans="1:23" x14ac:dyDescent="0.5">
      <c r="A108" s="71"/>
      <c r="B108" s="72"/>
      <c r="C108" s="28" t="s">
        <v>92</v>
      </c>
      <c r="D108" s="100" t="s">
        <v>125</v>
      </c>
      <c r="E108" s="101"/>
      <c r="F108" s="103"/>
      <c r="G108" s="100" t="s">
        <v>126</v>
      </c>
      <c r="H108" s="101"/>
      <c r="I108" s="103"/>
      <c r="J108" s="73" t="s">
        <v>127</v>
      </c>
      <c r="K108" s="2"/>
    </row>
    <row r="109" spans="1:23" x14ac:dyDescent="0.5">
      <c r="A109" s="1" t="s">
        <v>1</v>
      </c>
      <c r="B109" s="74"/>
      <c r="C109" s="12" t="s">
        <v>93</v>
      </c>
      <c r="D109" s="38"/>
      <c r="E109" s="2"/>
      <c r="F109" s="37"/>
      <c r="H109" s="18"/>
      <c r="J109" s="75" t="s">
        <v>128</v>
      </c>
      <c r="K109" s="4"/>
      <c r="L109" s="61"/>
    </row>
    <row r="110" spans="1:23" x14ac:dyDescent="0.5">
      <c r="A110" s="3" t="s">
        <v>2</v>
      </c>
      <c r="B110" s="74" t="s">
        <v>95</v>
      </c>
      <c r="C110" s="12" t="s">
        <v>96</v>
      </c>
      <c r="D110" s="41" t="s">
        <v>97</v>
      </c>
      <c r="E110" s="98" t="s">
        <v>98</v>
      </c>
      <c r="F110" s="99"/>
      <c r="G110" s="41" t="s">
        <v>97</v>
      </c>
      <c r="H110" s="98" t="s">
        <v>98</v>
      </c>
      <c r="I110" s="99"/>
      <c r="J110" s="41" t="s">
        <v>97</v>
      </c>
      <c r="K110" s="100" t="s">
        <v>98</v>
      </c>
      <c r="L110" s="101"/>
    </row>
    <row r="111" spans="1:23" x14ac:dyDescent="0.5">
      <c r="A111" s="61"/>
      <c r="B111" s="65"/>
      <c r="C111" s="44" t="s">
        <v>99</v>
      </c>
      <c r="D111" s="65"/>
      <c r="E111" s="45" t="s">
        <v>100</v>
      </c>
      <c r="F111" s="46" t="s">
        <v>101</v>
      </c>
      <c r="G111" s="76"/>
      <c r="H111" s="45" t="s">
        <v>100</v>
      </c>
      <c r="I111" s="46" t="s">
        <v>102</v>
      </c>
      <c r="J111" s="77"/>
      <c r="K111" s="45" t="s">
        <v>100</v>
      </c>
      <c r="L111" s="51" t="s">
        <v>102</v>
      </c>
    </row>
    <row r="112" spans="1:23" x14ac:dyDescent="0.5">
      <c r="A112" s="3"/>
      <c r="B112" s="3" t="s">
        <v>3</v>
      </c>
      <c r="D112" s="78"/>
      <c r="E112" s="78">
        <v>3629861</v>
      </c>
      <c r="F112" s="78">
        <v>12867331</v>
      </c>
      <c r="H112" s="22">
        <v>3815895</v>
      </c>
      <c r="I112" s="22">
        <v>13720620</v>
      </c>
      <c r="J112" s="54"/>
      <c r="K112" s="54">
        <f>ROUND(E112/H112*100-100,2)</f>
        <v>-4.88</v>
      </c>
      <c r="L112" s="54">
        <f>ROUND(F112/I112*100-100,2)</f>
        <v>-6.22</v>
      </c>
      <c r="M112" s="79"/>
      <c r="N112" s="80"/>
      <c r="O112" s="80"/>
    </row>
    <row r="113" spans="1:17" x14ac:dyDescent="0.5">
      <c r="A113" s="3"/>
      <c r="D113" s="78"/>
      <c r="E113" s="78"/>
      <c r="F113" s="78"/>
      <c r="G113" s="22"/>
      <c r="H113" s="78"/>
      <c r="I113" s="78"/>
      <c r="J113" s="54"/>
      <c r="K113" s="54"/>
      <c r="L113" s="54"/>
      <c r="M113" s="79"/>
      <c r="N113" s="80"/>
      <c r="O113" s="80"/>
      <c r="P113" s="2"/>
      <c r="Q113" s="2"/>
    </row>
    <row r="114" spans="1:17" x14ac:dyDescent="0.5">
      <c r="A114" s="12" t="s">
        <v>5</v>
      </c>
      <c r="B114" s="3" t="s">
        <v>6</v>
      </c>
      <c r="C114" s="12"/>
      <c r="D114" s="57"/>
      <c r="E114" s="7">
        <f>SUM(E115,E118:E128)</f>
        <v>552503.96829290898</v>
      </c>
      <c r="F114" s="7">
        <f>SUM(F115,F118:F128)</f>
        <v>1958563.0933839337</v>
      </c>
      <c r="G114" s="57"/>
      <c r="H114" s="7">
        <f>SUM(H115,H118:H128)</f>
        <v>877347</v>
      </c>
      <c r="I114" s="7">
        <f>SUM(I115,I118:I128)</f>
        <v>3155112</v>
      </c>
      <c r="J114" s="54"/>
      <c r="K114" s="54">
        <f>ROUND(E114/H114*100-100,2)</f>
        <v>-37.03</v>
      </c>
      <c r="L114" s="54">
        <f>ROUND(F114/I114*100-100,2)</f>
        <v>-37.92</v>
      </c>
      <c r="M114" s="79"/>
      <c r="N114" s="80"/>
      <c r="O114" s="80"/>
      <c r="P114" s="2"/>
      <c r="Q114" s="2"/>
    </row>
    <row r="115" spans="1:17" x14ac:dyDescent="0.5">
      <c r="A115" s="8"/>
      <c r="B115" s="3" t="s">
        <v>8</v>
      </c>
      <c r="C115" s="12" t="s">
        <v>9</v>
      </c>
      <c r="D115" s="7">
        <f t="shared" ref="D115:F115" si="81">SUM(D116:D117)</f>
        <v>1425844.4915514002</v>
      </c>
      <c r="E115" s="7">
        <f t="shared" si="81"/>
        <v>217042.32675512595</v>
      </c>
      <c r="F115" s="7">
        <f t="shared" si="81"/>
        <v>769293.51592717704</v>
      </c>
      <c r="G115" s="7">
        <f t="shared" ref="G115:I115" si="82">SUM(G116:G117)</f>
        <v>2377302</v>
      </c>
      <c r="H115" s="7">
        <f t="shared" si="82"/>
        <v>421408</v>
      </c>
      <c r="I115" s="7">
        <f t="shared" si="82"/>
        <v>1515563</v>
      </c>
      <c r="J115" s="54">
        <f>ROUND(D115/G115*100-100,2)</f>
        <v>-40.020000000000003</v>
      </c>
      <c r="K115" s="54">
        <f>ROUND(E115/H115*100-100,2)</f>
        <v>-48.5</v>
      </c>
      <c r="L115" s="54">
        <f>ROUND(F115/I115*100-100,2)</f>
        <v>-49.24</v>
      </c>
      <c r="M115" s="79"/>
      <c r="N115" s="81"/>
      <c r="O115" s="81"/>
    </row>
    <row r="116" spans="1:17" x14ac:dyDescent="0.5">
      <c r="B116" s="3" t="s">
        <v>10</v>
      </c>
      <c r="C116" s="12" t="s">
        <v>9</v>
      </c>
      <c r="D116" s="78">
        <v>215585.07440479999</v>
      </c>
      <c r="E116" s="78">
        <v>68030.6401699001</v>
      </c>
      <c r="F116" s="78">
        <v>241027.84291313242</v>
      </c>
      <c r="G116" s="22">
        <v>370331</v>
      </c>
      <c r="H116" s="22">
        <v>107415</v>
      </c>
      <c r="I116" s="22">
        <v>386116</v>
      </c>
      <c r="J116" s="54">
        <f t="shared" ref="J116:J120" si="83">ROUND(D116/G116*100-100,2)</f>
        <v>-41.79</v>
      </c>
      <c r="K116" s="54">
        <f t="shared" ref="K116:L120" si="84">ROUND(E116/H116*100-100,2)</f>
        <v>-36.67</v>
      </c>
      <c r="L116" s="54">
        <f t="shared" si="84"/>
        <v>-37.58</v>
      </c>
      <c r="M116" s="9"/>
      <c r="N116" s="9"/>
      <c r="O116" s="81"/>
    </row>
    <row r="117" spans="1:17" x14ac:dyDescent="0.5">
      <c r="B117" s="3" t="s">
        <v>11</v>
      </c>
      <c r="C117" s="12" t="s">
        <v>9</v>
      </c>
      <c r="D117" s="78">
        <v>1210259.4171466001</v>
      </c>
      <c r="E117" s="78">
        <v>149011.68658522586</v>
      </c>
      <c r="F117" s="78">
        <v>528265.67301404465</v>
      </c>
      <c r="G117" s="22">
        <v>2006971</v>
      </c>
      <c r="H117" s="22">
        <v>313993</v>
      </c>
      <c r="I117" s="22">
        <v>1129447</v>
      </c>
      <c r="J117" s="54">
        <f t="shared" si="83"/>
        <v>-39.700000000000003</v>
      </c>
      <c r="K117" s="54">
        <f t="shared" si="84"/>
        <v>-52.54</v>
      </c>
      <c r="L117" s="54">
        <f t="shared" si="84"/>
        <v>-53.23</v>
      </c>
      <c r="M117" s="9"/>
      <c r="N117" s="9"/>
      <c r="O117" s="81"/>
    </row>
    <row r="118" spans="1:17" x14ac:dyDescent="0.5">
      <c r="A118" s="8"/>
      <c r="B118" s="3" t="s">
        <v>12</v>
      </c>
      <c r="C118" s="12" t="s">
        <v>9</v>
      </c>
      <c r="D118" s="78">
        <v>75765.841799999995</v>
      </c>
      <c r="E118" s="78">
        <v>48947.691951540706</v>
      </c>
      <c r="F118" s="78">
        <v>173750.36194587947</v>
      </c>
      <c r="G118" s="22">
        <v>75336</v>
      </c>
      <c r="H118" s="22">
        <v>45129</v>
      </c>
      <c r="I118" s="22">
        <v>162334</v>
      </c>
      <c r="J118" s="54">
        <f t="shared" si="83"/>
        <v>0.56999999999999995</v>
      </c>
      <c r="K118" s="54">
        <f t="shared" si="84"/>
        <v>8.4600000000000009</v>
      </c>
      <c r="L118" s="54">
        <f t="shared" si="84"/>
        <v>7.03</v>
      </c>
      <c r="M118" s="9"/>
      <c r="N118" s="9"/>
      <c r="O118" s="81"/>
    </row>
    <row r="119" spans="1:17" x14ac:dyDescent="0.5">
      <c r="A119" s="8"/>
      <c r="B119" s="3" t="s">
        <v>13</v>
      </c>
      <c r="C119" s="12" t="s">
        <v>9</v>
      </c>
      <c r="D119" s="78">
        <v>240296.75127010001</v>
      </c>
      <c r="E119" s="78">
        <v>42375.490318418997</v>
      </c>
      <c r="F119" s="78">
        <v>149915.03915947565</v>
      </c>
      <c r="G119" s="22">
        <v>220574</v>
      </c>
      <c r="H119" s="22">
        <v>36883</v>
      </c>
      <c r="I119" s="22">
        <v>132577</v>
      </c>
      <c r="J119" s="54">
        <f t="shared" si="83"/>
        <v>8.94</v>
      </c>
      <c r="K119" s="54">
        <f t="shared" si="84"/>
        <v>14.89</v>
      </c>
      <c r="L119" s="54">
        <f t="shared" si="84"/>
        <v>13.08</v>
      </c>
      <c r="M119" s="9"/>
      <c r="N119" s="9"/>
      <c r="O119" s="81"/>
    </row>
    <row r="120" spans="1:17" x14ac:dyDescent="0.5">
      <c r="A120" s="8"/>
      <c r="B120" s="3" t="s">
        <v>14</v>
      </c>
      <c r="C120" s="12" t="s">
        <v>9</v>
      </c>
      <c r="D120" s="78">
        <v>213060.1136597</v>
      </c>
      <c r="E120" s="78">
        <v>18742.6471603153</v>
      </c>
      <c r="F120" s="78">
        <v>66420.441329159818</v>
      </c>
      <c r="G120" s="22">
        <v>338435</v>
      </c>
      <c r="H120" s="22">
        <v>30660</v>
      </c>
      <c r="I120" s="22">
        <v>110221</v>
      </c>
      <c r="J120" s="54">
        <f t="shared" si="83"/>
        <v>-37.049999999999997</v>
      </c>
      <c r="K120" s="54">
        <f t="shared" si="84"/>
        <v>-38.869999999999997</v>
      </c>
      <c r="L120" s="54">
        <f t="shared" si="84"/>
        <v>-39.74</v>
      </c>
      <c r="M120" s="9"/>
      <c r="N120" s="9"/>
      <c r="O120" s="81"/>
    </row>
    <row r="121" spans="1:17" x14ac:dyDescent="0.5">
      <c r="A121" s="8"/>
      <c r="B121" s="3" t="s">
        <v>105</v>
      </c>
      <c r="C121" s="12" t="s">
        <v>9</v>
      </c>
      <c r="D121" s="78">
        <v>0</v>
      </c>
      <c r="E121" s="78">
        <v>0</v>
      </c>
      <c r="F121" s="78">
        <v>0</v>
      </c>
      <c r="G121" s="78">
        <v>0</v>
      </c>
      <c r="H121" s="78">
        <v>0</v>
      </c>
      <c r="I121" s="78">
        <v>0</v>
      </c>
      <c r="J121" s="54">
        <v>0</v>
      </c>
      <c r="K121" s="54">
        <v>0</v>
      </c>
      <c r="L121" s="54">
        <v>0</v>
      </c>
      <c r="M121" s="9"/>
      <c r="N121" s="9"/>
      <c r="O121" s="81"/>
    </row>
    <row r="122" spans="1:17" x14ac:dyDescent="0.5">
      <c r="A122" s="8"/>
      <c r="B122" s="3" t="s">
        <v>15</v>
      </c>
      <c r="C122" s="12" t="s">
        <v>9</v>
      </c>
      <c r="D122" s="78">
        <v>22281.80298</v>
      </c>
      <c r="E122" s="78">
        <v>18537.591817597298</v>
      </c>
      <c r="F122" s="78">
        <v>65868.674577409445</v>
      </c>
      <c r="G122" s="22">
        <v>20592</v>
      </c>
      <c r="H122" s="22">
        <v>20886</v>
      </c>
      <c r="I122" s="22">
        <v>75116</v>
      </c>
      <c r="J122" s="54">
        <f>ROUND(D122/G122*100-100,2)</f>
        <v>8.2100000000000009</v>
      </c>
      <c r="K122" s="54">
        <f>ROUND(E122/H122*100-100,2)</f>
        <v>-11.24</v>
      </c>
      <c r="L122" s="54">
        <f>ROUND(F122/I122*100-100,2)</f>
        <v>-12.31</v>
      </c>
      <c r="M122" s="9"/>
      <c r="N122" s="9"/>
      <c r="O122" s="81"/>
    </row>
    <row r="123" spans="1:17" x14ac:dyDescent="0.5">
      <c r="A123" s="8"/>
      <c r="B123" s="3" t="s">
        <v>16</v>
      </c>
      <c r="C123" s="12" t="s">
        <v>9</v>
      </c>
      <c r="D123" s="78">
        <v>0</v>
      </c>
      <c r="E123" s="78">
        <v>0</v>
      </c>
      <c r="F123" s="78">
        <v>0</v>
      </c>
      <c r="G123" s="78">
        <v>0</v>
      </c>
      <c r="H123" s="78">
        <v>0</v>
      </c>
      <c r="I123" s="78">
        <v>0</v>
      </c>
      <c r="J123" s="54">
        <v>0</v>
      </c>
      <c r="K123" s="54">
        <v>0</v>
      </c>
      <c r="L123" s="54">
        <v>0</v>
      </c>
      <c r="M123" s="9"/>
      <c r="N123" s="9"/>
      <c r="O123" s="81"/>
    </row>
    <row r="124" spans="1:17" x14ac:dyDescent="0.5">
      <c r="A124" s="8"/>
      <c r="B124" s="3" t="s">
        <v>17</v>
      </c>
      <c r="C124" s="12" t="s">
        <v>9</v>
      </c>
      <c r="D124" s="78">
        <v>12022.101449899998</v>
      </c>
      <c r="E124" s="78">
        <v>10746.753531013796</v>
      </c>
      <c r="F124" s="78">
        <v>38118.10865910117</v>
      </c>
      <c r="G124" s="22">
        <v>10972</v>
      </c>
      <c r="H124" s="22">
        <v>10690</v>
      </c>
      <c r="I124" s="22">
        <v>38440</v>
      </c>
      <c r="J124" s="54">
        <f t="shared" ref="J124:L125" si="85">ROUND(D124/G124*100-100,2)</f>
        <v>9.57</v>
      </c>
      <c r="K124" s="54">
        <f t="shared" si="85"/>
        <v>0.53</v>
      </c>
      <c r="L124" s="54">
        <f t="shared" si="85"/>
        <v>-0.84</v>
      </c>
      <c r="M124" s="9"/>
      <c r="N124" s="9"/>
      <c r="O124" s="81"/>
    </row>
    <row r="125" spans="1:17" x14ac:dyDescent="0.5">
      <c r="A125" s="8"/>
      <c r="B125" s="3" t="s">
        <v>18</v>
      </c>
      <c r="C125" s="12" t="s">
        <v>9</v>
      </c>
      <c r="D125" s="78">
        <v>81155.987488999992</v>
      </c>
      <c r="E125" s="78">
        <v>26011.507679377297</v>
      </c>
      <c r="F125" s="78">
        <v>92435.744469800586</v>
      </c>
      <c r="G125" s="22">
        <v>215031</v>
      </c>
      <c r="H125" s="22">
        <v>72998</v>
      </c>
      <c r="I125" s="22">
        <v>262607</v>
      </c>
      <c r="J125" s="54">
        <f t="shared" si="85"/>
        <v>-62.26</v>
      </c>
      <c r="K125" s="54">
        <f t="shared" si="85"/>
        <v>-64.37</v>
      </c>
      <c r="L125" s="54">
        <f t="shared" si="85"/>
        <v>-64.8</v>
      </c>
      <c r="M125" s="9"/>
      <c r="N125" s="9"/>
      <c r="O125" s="81"/>
    </row>
    <row r="126" spans="1:17" x14ac:dyDescent="0.5">
      <c r="A126" s="8"/>
      <c r="B126" s="3" t="s">
        <v>19</v>
      </c>
      <c r="C126" s="12" t="s">
        <v>9</v>
      </c>
      <c r="D126" s="78">
        <v>0</v>
      </c>
      <c r="E126" s="78">
        <v>0</v>
      </c>
      <c r="F126" s="78">
        <v>0</v>
      </c>
      <c r="G126" s="78">
        <v>353531</v>
      </c>
      <c r="H126" s="78">
        <v>54693</v>
      </c>
      <c r="I126" s="78">
        <v>196718</v>
      </c>
      <c r="J126" s="54">
        <f t="shared" ref="J126" si="86">ROUND(D126/G126*100-100,2)</f>
        <v>-100</v>
      </c>
      <c r="K126" s="54">
        <f t="shared" ref="K126" si="87">ROUND(E126/H126*100-100,2)</f>
        <v>-100</v>
      </c>
      <c r="L126" s="54">
        <f t="shared" ref="L126" si="88">ROUND(F126/I126*100-100,2)</f>
        <v>-100</v>
      </c>
      <c r="M126" s="9"/>
      <c r="N126" s="9"/>
      <c r="O126" s="81"/>
    </row>
    <row r="127" spans="1:17" x14ac:dyDescent="0.5">
      <c r="A127" s="8"/>
      <c r="B127" s="3" t="s">
        <v>20</v>
      </c>
      <c r="C127" s="12" t="s">
        <v>9</v>
      </c>
      <c r="D127" s="78">
        <v>47990.162601199998</v>
      </c>
      <c r="E127" s="78">
        <v>60885.656542780518</v>
      </c>
      <c r="F127" s="78">
        <v>215943.79547480267</v>
      </c>
      <c r="G127" s="22">
        <v>47507</v>
      </c>
      <c r="H127" s="22">
        <v>56064</v>
      </c>
      <c r="I127" s="22">
        <v>201586</v>
      </c>
      <c r="J127" s="54">
        <f>ROUND(D127/G127*100-100,2)</f>
        <v>1.02</v>
      </c>
      <c r="K127" s="54">
        <f>ROUND(E127/H127*100-100,2)</f>
        <v>8.6</v>
      </c>
      <c r="L127" s="54">
        <f>ROUND(F127/I127*100-100,2)</f>
        <v>7.12</v>
      </c>
      <c r="M127" s="9"/>
      <c r="N127" s="9"/>
      <c r="O127" s="81"/>
    </row>
    <row r="128" spans="1:17" x14ac:dyDescent="0.5">
      <c r="A128" s="8"/>
      <c r="B128" s="3" t="s">
        <v>21</v>
      </c>
      <c r="C128" s="12" t="s">
        <v>7</v>
      </c>
      <c r="D128" s="54"/>
      <c r="E128" s="78">
        <v>109214.30253673909</v>
      </c>
      <c r="F128" s="78">
        <v>386817.41184112808</v>
      </c>
      <c r="G128" s="54" t="s">
        <v>115</v>
      </c>
      <c r="H128" s="22">
        <v>127936</v>
      </c>
      <c r="I128" s="22">
        <v>459950</v>
      </c>
      <c r="J128" s="54" t="s">
        <v>22</v>
      </c>
      <c r="K128" s="54">
        <f>ROUND(E128/H128*100-100,2)</f>
        <v>-14.63</v>
      </c>
      <c r="L128" s="54">
        <f>ROUND(F128/I128*100-100,2)</f>
        <v>-15.9</v>
      </c>
      <c r="M128" s="9"/>
      <c r="N128" s="9"/>
      <c r="O128" s="81"/>
    </row>
    <row r="129" spans="1:15" x14ac:dyDescent="0.5">
      <c r="A129" s="8"/>
      <c r="B129" s="3"/>
      <c r="C129" s="12"/>
      <c r="D129" s="78"/>
      <c r="E129" s="78"/>
      <c r="F129" s="78"/>
      <c r="G129" s="22"/>
      <c r="H129" s="22"/>
      <c r="I129" s="22"/>
      <c r="J129" s="54"/>
      <c r="K129" s="54"/>
      <c r="L129" s="54"/>
      <c r="M129" s="9"/>
      <c r="N129" s="9"/>
      <c r="O129" s="81"/>
    </row>
    <row r="130" spans="1:15" x14ac:dyDescent="0.5">
      <c r="A130" s="12" t="s">
        <v>23</v>
      </c>
      <c r="B130" s="3" t="s">
        <v>24</v>
      </c>
      <c r="C130" s="12"/>
      <c r="D130" s="78"/>
      <c r="E130" s="7">
        <f t="shared" ref="E130:F130" si="89">SUM(E131:E143)</f>
        <v>2204907.9608688685</v>
      </c>
      <c r="F130" s="7">
        <f t="shared" si="89"/>
        <v>7815305.4697427535</v>
      </c>
      <c r="G130" s="78"/>
      <c r="H130" s="7">
        <f t="shared" ref="H130:I130" si="90">SUM(H131:H143)</f>
        <v>2115781</v>
      </c>
      <c r="I130" s="7">
        <f t="shared" si="90"/>
        <v>7607268</v>
      </c>
      <c r="J130" s="54"/>
      <c r="K130" s="54">
        <f t="shared" ref="K130:L133" si="91">ROUND(E130/H130*100-100,2)</f>
        <v>4.21</v>
      </c>
      <c r="L130" s="54">
        <f t="shared" si="91"/>
        <v>2.73</v>
      </c>
      <c r="M130" s="9"/>
      <c r="N130" s="9"/>
      <c r="O130" s="81"/>
    </row>
    <row r="131" spans="1:15" x14ac:dyDescent="0.5">
      <c r="A131" s="8"/>
      <c r="B131" s="3" t="s">
        <v>25</v>
      </c>
      <c r="C131" s="12" t="s">
        <v>9</v>
      </c>
      <c r="D131" s="78">
        <v>1550</v>
      </c>
      <c r="E131" s="78">
        <v>733</v>
      </c>
      <c r="F131" s="78">
        <v>2606</v>
      </c>
      <c r="G131" s="78">
        <v>0</v>
      </c>
      <c r="H131" s="78">
        <v>0</v>
      </c>
      <c r="I131" s="78">
        <v>0</v>
      </c>
      <c r="J131" s="54">
        <v>100</v>
      </c>
      <c r="K131" s="54">
        <v>100</v>
      </c>
      <c r="L131" s="54">
        <v>100</v>
      </c>
      <c r="M131" s="9"/>
      <c r="N131" s="9"/>
      <c r="O131" s="81"/>
    </row>
    <row r="132" spans="1:15" x14ac:dyDescent="0.5">
      <c r="A132" s="8"/>
      <c r="B132" s="3" t="s">
        <v>26</v>
      </c>
      <c r="C132" s="12" t="s">
        <v>9</v>
      </c>
      <c r="D132" s="78">
        <v>120975.5429002</v>
      </c>
      <c r="E132" s="78">
        <v>84307.691859352897</v>
      </c>
      <c r="F132" s="78">
        <v>298899.98658974742</v>
      </c>
      <c r="G132" s="22">
        <v>111895</v>
      </c>
      <c r="H132" s="22">
        <v>84087</v>
      </c>
      <c r="I132" s="22">
        <v>302366</v>
      </c>
      <c r="J132" s="54">
        <f>ROUND(D132/G132*100-100,2)</f>
        <v>8.1199999999999992</v>
      </c>
      <c r="K132" s="54">
        <f t="shared" si="91"/>
        <v>0.26</v>
      </c>
      <c r="L132" s="54">
        <f t="shared" si="91"/>
        <v>-1.1499999999999999</v>
      </c>
      <c r="M132" s="9"/>
      <c r="N132" s="9"/>
      <c r="O132" s="81"/>
    </row>
    <row r="133" spans="1:15" x14ac:dyDescent="0.5">
      <c r="A133" s="8"/>
      <c r="B133" s="3" t="s">
        <v>112</v>
      </c>
      <c r="C133" s="12" t="s">
        <v>9</v>
      </c>
      <c r="D133" s="78">
        <v>137420.8474198</v>
      </c>
      <c r="E133" s="78">
        <v>201980.54914008678</v>
      </c>
      <c r="F133" s="78">
        <v>715955.7486948747</v>
      </c>
      <c r="G133" s="22">
        <v>149962</v>
      </c>
      <c r="H133" s="22">
        <v>226931</v>
      </c>
      <c r="I133" s="22">
        <v>815849</v>
      </c>
      <c r="J133" s="54">
        <f>ROUND(D133/G133*100-100,2)</f>
        <v>-8.36</v>
      </c>
      <c r="K133" s="54">
        <f t="shared" si="91"/>
        <v>-10.99</v>
      </c>
      <c r="L133" s="54">
        <f t="shared" si="91"/>
        <v>-12.24</v>
      </c>
      <c r="M133" s="9"/>
      <c r="N133" s="9"/>
      <c r="O133" s="81"/>
    </row>
    <row r="134" spans="1:15" x14ac:dyDescent="0.5">
      <c r="A134" s="8"/>
      <c r="B134" s="3" t="s">
        <v>28</v>
      </c>
      <c r="C134" s="12" t="s">
        <v>9</v>
      </c>
      <c r="D134" s="78">
        <v>0</v>
      </c>
      <c r="E134" s="78">
        <v>0</v>
      </c>
      <c r="F134" s="78">
        <v>0</v>
      </c>
      <c r="G134" s="78">
        <v>2</v>
      </c>
      <c r="H134" s="78">
        <v>2</v>
      </c>
      <c r="I134" s="78">
        <v>6</v>
      </c>
      <c r="J134" s="54">
        <v>0</v>
      </c>
      <c r="K134" s="54">
        <v>0</v>
      </c>
      <c r="L134" s="54">
        <v>0</v>
      </c>
      <c r="M134" s="9"/>
      <c r="N134" s="9"/>
      <c r="O134" s="81"/>
    </row>
    <row r="135" spans="1:15" x14ac:dyDescent="0.5">
      <c r="A135" s="8"/>
      <c r="B135" s="3" t="s">
        <v>29</v>
      </c>
      <c r="C135" s="12" t="s">
        <v>9</v>
      </c>
      <c r="D135" s="78">
        <v>5470.0349742999997</v>
      </c>
      <c r="E135" s="78">
        <v>3998.2829450964</v>
      </c>
      <c r="F135" s="78">
        <v>14170.029091057053</v>
      </c>
      <c r="G135" s="22">
        <v>4982</v>
      </c>
      <c r="H135" s="22">
        <v>3986</v>
      </c>
      <c r="I135" s="22">
        <v>14333</v>
      </c>
      <c r="J135" s="54">
        <f t="shared" ref="J135:L141" si="92">ROUND(D135/G135*100-100,2)</f>
        <v>9.8000000000000007</v>
      </c>
      <c r="K135" s="54">
        <f t="shared" si="92"/>
        <v>0.31</v>
      </c>
      <c r="L135" s="54">
        <f t="shared" si="92"/>
        <v>-1.1399999999999999</v>
      </c>
      <c r="M135" s="9"/>
      <c r="N135" s="9"/>
      <c r="O135" s="81"/>
    </row>
    <row r="136" spans="1:15" x14ac:dyDescent="0.5">
      <c r="A136" s="8"/>
      <c r="B136" s="3" t="s">
        <v>30</v>
      </c>
      <c r="C136" s="12" t="s">
        <v>31</v>
      </c>
      <c r="D136" s="78">
        <v>111376.74401950001</v>
      </c>
      <c r="E136" s="78">
        <v>648589.62050202093</v>
      </c>
      <c r="F136" s="78">
        <v>2298700.0966847055</v>
      </c>
      <c r="G136" s="22">
        <v>103475</v>
      </c>
      <c r="H136" s="22">
        <v>604612</v>
      </c>
      <c r="I136" s="22">
        <v>2173933</v>
      </c>
      <c r="J136" s="54">
        <f t="shared" si="92"/>
        <v>7.64</v>
      </c>
      <c r="K136" s="54">
        <f t="shared" si="92"/>
        <v>7.27</v>
      </c>
      <c r="L136" s="54">
        <f t="shared" si="92"/>
        <v>5.74</v>
      </c>
      <c r="M136" s="9"/>
      <c r="N136" s="9"/>
      <c r="O136" s="81"/>
    </row>
    <row r="137" spans="1:15" x14ac:dyDescent="0.5">
      <c r="A137" s="8"/>
      <c r="B137" s="3" t="s">
        <v>32</v>
      </c>
      <c r="C137" s="12" t="s">
        <v>9</v>
      </c>
      <c r="D137" s="78">
        <v>230541.43711120004</v>
      </c>
      <c r="E137" s="78">
        <v>392012.95164929738</v>
      </c>
      <c r="F137" s="78">
        <v>1389486.8642391227</v>
      </c>
      <c r="G137" s="22">
        <v>219647</v>
      </c>
      <c r="H137" s="22">
        <v>368247</v>
      </c>
      <c r="I137" s="22">
        <v>1324011</v>
      </c>
      <c r="J137" s="54">
        <f t="shared" si="92"/>
        <v>4.96</v>
      </c>
      <c r="K137" s="54">
        <f t="shared" si="92"/>
        <v>6.45</v>
      </c>
      <c r="L137" s="54">
        <f t="shared" si="92"/>
        <v>4.95</v>
      </c>
      <c r="M137" s="9"/>
      <c r="N137" s="9"/>
      <c r="O137" s="81"/>
    </row>
    <row r="138" spans="1:15" x14ac:dyDescent="0.5">
      <c r="A138" s="8"/>
      <c r="B138" s="3" t="s">
        <v>33</v>
      </c>
      <c r="C138" s="12" t="s">
        <v>9</v>
      </c>
      <c r="D138" s="78">
        <v>91634.718264300012</v>
      </c>
      <c r="E138" s="78">
        <v>122823.00886708139</v>
      </c>
      <c r="F138" s="78">
        <v>435338.02537848661</v>
      </c>
      <c r="G138" s="22">
        <v>94246</v>
      </c>
      <c r="H138" s="22">
        <v>122860</v>
      </c>
      <c r="I138" s="22">
        <v>441742</v>
      </c>
      <c r="J138" s="54">
        <f t="shared" si="92"/>
        <v>-2.77</v>
      </c>
      <c r="K138" s="54">
        <f t="shared" si="92"/>
        <v>-0.03</v>
      </c>
      <c r="L138" s="54">
        <f t="shared" si="92"/>
        <v>-1.45</v>
      </c>
      <c r="M138" s="9"/>
      <c r="N138" s="9"/>
      <c r="O138" s="81"/>
    </row>
    <row r="139" spans="1:15" x14ac:dyDescent="0.5">
      <c r="A139" s="8"/>
      <c r="B139" s="3" t="s">
        <v>34</v>
      </c>
      <c r="C139" s="12" t="s">
        <v>9</v>
      </c>
      <c r="D139" s="78">
        <v>19164.684493500001</v>
      </c>
      <c r="E139" s="78">
        <v>17595.374234947398</v>
      </c>
      <c r="F139" s="78">
        <v>62431.647711860824</v>
      </c>
      <c r="G139" s="22">
        <v>18538</v>
      </c>
      <c r="H139" s="22">
        <v>14800</v>
      </c>
      <c r="I139" s="22">
        <v>53221</v>
      </c>
      <c r="J139" s="54">
        <f t="shared" si="92"/>
        <v>3.38</v>
      </c>
      <c r="K139" s="54">
        <f t="shared" si="92"/>
        <v>18.89</v>
      </c>
      <c r="L139" s="54">
        <f t="shared" si="92"/>
        <v>17.309999999999999</v>
      </c>
      <c r="M139" s="9"/>
      <c r="N139" s="9"/>
      <c r="O139" s="81"/>
    </row>
    <row r="140" spans="1:15" x14ac:dyDescent="0.5">
      <c r="A140" s="8"/>
      <c r="B140" s="3" t="s">
        <v>35</v>
      </c>
      <c r="C140" s="12" t="s">
        <v>31</v>
      </c>
      <c r="D140" s="78">
        <v>36305</v>
      </c>
      <c r="E140" s="78">
        <v>504128.94732913928</v>
      </c>
      <c r="F140" s="78">
        <v>1786919.5806003485</v>
      </c>
      <c r="G140" s="22">
        <v>33288</v>
      </c>
      <c r="H140" s="22">
        <v>469275</v>
      </c>
      <c r="I140" s="22">
        <v>1687277</v>
      </c>
      <c r="J140" s="54">
        <f t="shared" si="92"/>
        <v>9.06</v>
      </c>
      <c r="K140" s="54">
        <f t="shared" si="92"/>
        <v>7.43</v>
      </c>
      <c r="L140" s="54">
        <f t="shared" si="92"/>
        <v>5.91</v>
      </c>
      <c r="M140" s="9"/>
      <c r="N140" s="9"/>
      <c r="O140" s="81"/>
    </row>
    <row r="141" spans="1:15" x14ac:dyDescent="0.5">
      <c r="A141" s="8"/>
      <c r="B141" s="3" t="s">
        <v>36</v>
      </c>
      <c r="C141" s="12" t="s">
        <v>9</v>
      </c>
      <c r="D141" s="78">
        <v>32051.046788299998</v>
      </c>
      <c r="E141" s="78">
        <v>45462.308908029794</v>
      </c>
      <c r="F141" s="78">
        <v>161150.80197273515</v>
      </c>
      <c r="G141" s="22">
        <v>34024</v>
      </c>
      <c r="H141" s="22">
        <v>44891</v>
      </c>
      <c r="I141" s="22">
        <v>161406</v>
      </c>
      <c r="J141" s="54">
        <f t="shared" si="92"/>
        <v>-5.8</v>
      </c>
      <c r="K141" s="54">
        <f t="shared" si="92"/>
        <v>1.27</v>
      </c>
      <c r="L141" s="54">
        <f t="shared" si="92"/>
        <v>-0.16</v>
      </c>
      <c r="M141" s="9"/>
      <c r="N141" s="9"/>
      <c r="O141" s="81"/>
    </row>
    <row r="142" spans="1:15" x14ac:dyDescent="0.5">
      <c r="A142" s="8"/>
      <c r="B142" s="3" t="s">
        <v>37</v>
      </c>
      <c r="C142" s="12" t="s">
        <v>38</v>
      </c>
      <c r="D142" s="54"/>
      <c r="E142" s="78">
        <v>93535.071473879099</v>
      </c>
      <c r="F142" s="78">
        <v>331524.26705038617</v>
      </c>
      <c r="G142" s="54" t="s">
        <v>115</v>
      </c>
      <c r="H142" s="22">
        <v>90916</v>
      </c>
      <c r="I142" s="22">
        <v>326896</v>
      </c>
      <c r="J142" s="54" t="s">
        <v>22</v>
      </c>
      <c r="K142" s="54">
        <f>ROUND(E142/H142*100-100,2)</f>
        <v>2.88</v>
      </c>
      <c r="L142" s="54">
        <f>ROUND(F142/I142*100-100,2)</f>
        <v>1.42</v>
      </c>
      <c r="M142" s="9"/>
      <c r="N142" s="9"/>
      <c r="O142" s="81"/>
    </row>
    <row r="143" spans="1:15" x14ac:dyDescent="0.5">
      <c r="A143" s="8"/>
      <c r="B143" s="3" t="s">
        <v>39</v>
      </c>
      <c r="C143" s="12" t="s">
        <v>38</v>
      </c>
      <c r="D143" s="54"/>
      <c r="E143" s="78">
        <v>89741.153959937001</v>
      </c>
      <c r="F143" s="78">
        <v>318122.42172942957</v>
      </c>
      <c r="G143" s="54" t="s">
        <v>115</v>
      </c>
      <c r="H143" s="22">
        <v>85174</v>
      </c>
      <c r="I143" s="22">
        <v>306228</v>
      </c>
      <c r="J143" s="54" t="s">
        <v>22</v>
      </c>
      <c r="K143" s="54">
        <f>ROUND(E143/H143*100-100,2)</f>
        <v>5.36</v>
      </c>
      <c r="L143" s="54">
        <f>ROUND(F143/I143*100-100,2)</f>
        <v>3.88</v>
      </c>
      <c r="M143" s="9"/>
      <c r="N143" s="9"/>
      <c r="O143" s="81"/>
    </row>
    <row r="144" spans="1:15" x14ac:dyDescent="0.5">
      <c r="A144" s="8"/>
      <c r="B144" s="3"/>
      <c r="C144" s="12"/>
      <c r="D144" s="78"/>
      <c r="E144" s="78"/>
      <c r="F144" s="78"/>
      <c r="G144" s="22"/>
      <c r="H144" s="22"/>
      <c r="I144" s="22"/>
      <c r="J144" s="54"/>
      <c r="K144" s="54"/>
      <c r="L144" s="54"/>
      <c r="M144" s="9"/>
      <c r="N144" s="9"/>
      <c r="O144" s="81"/>
    </row>
    <row r="145" spans="1:16" x14ac:dyDescent="0.5">
      <c r="A145" s="12" t="s">
        <v>40</v>
      </c>
      <c r="B145" s="3" t="s">
        <v>41</v>
      </c>
      <c r="C145" s="12"/>
      <c r="D145" s="78"/>
      <c r="E145" s="7">
        <f t="shared" ref="E145:F145" si="93">SUM(E146:E149)</f>
        <v>109367.2873733407</v>
      </c>
      <c r="F145" s="7">
        <f t="shared" si="93"/>
        <v>388247.02794043103</v>
      </c>
      <c r="G145" s="78"/>
      <c r="H145" s="7">
        <f t="shared" ref="H145:I145" si="94">SUM(H146:H149)</f>
        <v>65837</v>
      </c>
      <c r="I145" s="7">
        <f t="shared" si="94"/>
        <v>236708</v>
      </c>
      <c r="J145" s="54"/>
      <c r="K145" s="54">
        <f t="shared" ref="K145:L147" si="95">ROUND(E145/H145*100-100,2)</f>
        <v>66.12</v>
      </c>
      <c r="L145" s="54">
        <f t="shared" si="95"/>
        <v>64.02</v>
      </c>
      <c r="M145" s="9"/>
      <c r="N145" s="9"/>
      <c r="O145" s="81"/>
    </row>
    <row r="146" spans="1:16" x14ac:dyDescent="0.5">
      <c r="A146" s="8"/>
      <c r="B146" s="3" t="s">
        <v>42</v>
      </c>
      <c r="C146" s="12" t="s">
        <v>9</v>
      </c>
      <c r="D146" s="78">
        <v>40646</v>
      </c>
      <c r="E146" s="78">
        <v>5598</v>
      </c>
      <c r="F146" s="78">
        <v>19919</v>
      </c>
      <c r="G146" s="78">
        <v>40552</v>
      </c>
      <c r="H146" s="78">
        <v>6879</v>
      </c>
      <c r="I146" s="78">
        <v>24723</v>
      </c>
      <c r="J146" s="54">
        <f>ROUND(D146/G146*100-100,2)</f>
        <v>0.23</v>
      </c>
      <c r="K146" s="54">
        <f t="shared" ref="K146" si="96">ROUND(E146/H146*100-100,2)</f>
        <v>-18.62</v>
      </c>
      <c r="L146" s="54">
        <f t="shared" ref="L146" si="97">ROUND(F146/I146*100-100,2)</f>
        <v>-19.43</v>
      </c>
      <c r="M146" s="9"/>
      <c r="N146" s="9"/>
      <c r="O146" s="81"/>
    </row>
    <row r="147" spans="1:16" x14ac:dyDescent="0.5">
      <c r="A147" s="8"/>
      <c r="B147" s="3" t="s">
        <v>43</v>
      </c>
      <c r="C147" s="12" t="s">
        <v>9</v>
      </c>
      <c r="D147" s="78">
        <v>724688.26319607848</v>
      </c>
      <c r="E147" s="78">
        <v>95900.287373340703</v>
      </c>
      <c r="F147" s="78">
        <v>340462.02794043103</v>
      </c>
      <c r="G147" s="22">
        <v>417544</v>
      </c>
      <c r="H147" s="22">
        <v>54010</v>
      </c>
      <c r="I147" s="22">
        <v>194196</v>
      </c>
      <c r="J147" s="54">
        <f>ROUND(D147/G147*100-100,2)</f>
        <v>73.56</v>
      </c>
      <c r="K147" s="54">
        <f t="shared" si="95"/>
        <v>77.56</v>
      </c>
      <c r="L147" s="54">
        <f t="shared" si="95"/>
        <v>75.319999999999993</v>
      </c>
      <c r="M147" s="9"/>
      <c r="N147" s="9"/>
      <c r="O147" s="81"/>
    </row>
    <row r="148" spans="1:16" x14ac:dyDescent="0.5">
      <c r="A148" s="8"/>
      <c r="B148" s="3" t="s">
        <v>44</v>
      </c>
      <c r="C148" s="12" t="s">
        <v>9</v>
      </c>
      <c r="D148" s="78">
        <v>46662</v>
      </c>
      <c r="E148" s="78">
        <v>7869</v>
      </c>
      <c r="F148" s="78">
        <v>27866</v>
      </c>
      <c r="G148" s="78">
        <v>27127</v>
      </c>
      <c r="H148" s="78">
        <v>4948</v>
      </c>
      <c r="I148" s="78">
        <v>17789</v>
      </c>
      <c r="J148" s="54">
        <f>ROUND(D148/G148*100-100,2)</f>
        <v>72.010000000000005</v>
      </c>
      <c r="K148" s="54">
        <f t="shared" ref="K148" si="98">ROUND(E148/H148*100-100,2)</f>
        <v>59.03</v>
      </c>
      <c r="L148" s="54">
        <f t="shared" ref="L148" si="99">ROUND(F148/I148*100-100,2)</f>
        <v>56.65</v>
      </c>
      <c r="M148" s="9"/>
      <c r="N148" s="9"/>
      <c r="O148" s="81"/>
    </row>
    <row r="149" spans="1:16" x14ac:dyDescent="0.5">
      <c r="A149" s="8"/>
      <c r="B149" s="3" t="s">
        <v>45</v>
      </c>
      <c r="C149" s="12" t="s">
        <v>9</v>
      </c>
      <c r="D149" s="78">
        <v>0</v>
      </c>
      <c r="E149" s="78">
        <v>0</v>
      </c>
      <c r="F149" s="78">
        <v>0</v>
      </c>
      <c r="G149" s="78">
        <v>0</v>
      </c>
      <c r="H149" s="78">
        <v>0</v>
      </c>
      <c r="I149" s="78">
        <v>0</v>
      </c>
      <c r="J149" s="54">
        <v>0</v>
      </c>
      <c r="K149" s="54">
        <v>0</v>
      </c>
      <c r="L149" s="54">
        <v>0</v>
      </c>
      <c r="M149" s="9"/>
      <c r="N149" s="9"/>
      <c r="O149" s="81"/>
    </row>
    <row r="150" spans="1:16" x14ac:dyDescent="0.5">
      <c r="A150" s="8"/>
      <c r="B150" s="3"/>
      <c r="C150" s="12"/>
      <c r="D150" s="78"/>
      <c r="E150" s="78"/>
      <c r="F150" s="78"/>
      <c r="G150" s="22"/>
      <c r="H150" s="22"/>
      <c r="I150" s="22"/>
      <c r="J150" s="54"/>
      <c r="K150" s="54"/>
      <c r="L150" s="54"/>
      <c r="M150" s="9"/>
      <c r="N150" s="9"/>
      <c r="O150" s="81"/>
      <c r="P150" s="19"/>
    </row>
    <row r="151" spans="1:16" x14ac:dyDescent="0.5">
      <c r="A151" s="8" t="s">
        <v>46</v>
      </c>
      <c r="B151" s="3" t="s">
        <v>47</v>
      </c>
      <c r="C151" s="12"/>
      <c r="D151" s="78"/>
      <c r="E151" s="7">
        <f t="shared" ref="E151:F151" si="100">SUM(E152,E153,E157,E168,E172,E176,E177,E178,E179,E184,E193,E194,E195,E196,E197,E199,E198)</f>
        <v>478908.98398601165</v>
      </c>
      <c r="F151" s="7">
        <f t="shared" si="100"/>
        <v>1697536.7222775598</v>
      </c>
      <c r="G151" s="78"/>
      <c r="H151" s="7">
        <f t="shared" ref="H151:I151" si="101">SUM(H152,H153,H157,H168,H172,H176,H177,H178,H179,H184,H193,H194,H195,H196,H197,H199,H198)</f>
        <v>491711</v>
      </c>
      <c r="I151" s="7">
        <f t="shared" si="101"/>
        <v>1767917</v>
      </c>
      <c r="J151" s="54"/>
      <c r="K151" s="54">
        <f t="shared" ref="K151:L157" si="102">ROUND(E151/H151*100-100,2)</f>
        <v>-2.6</v>
      </c>
      <c r="L151" s="54">
        <f t="shared" si="102"/>
        <v>-3.98</v>
      </c>
      <c r="M151" s="9"/>
      <c r="N151" s="9"/>
      <c r="O151" s="81"/>
      <c r="P151" s="19"/>
    </row>
    <row r="152" spans="1:16" x14ac:dyDescent="0.5">
      <c r="A152" s="8"/>
      <c r="B152" s="3" t="s">
        <v>48</v>
      </c>
      <c r="C152" s="12" t="s">
        <v>27</v>
      </c>
      <c r="D152" s="78">
        <v>1036.3830089</v>
      </c>
      <c r="E152" s="78">
        <v>5852.7947357430003</v>
      </c>
      <c r="F152" s="78">
        <v>20745.820143722176</v>
      </c>
      <c r="G152" s="22">
        <v>1252</v>
      </c>
      <c r="H152" s="22">
        <v>6883</v>
      </c>
      <c r="I152" s="22">
        <v>24749</v>
      </c>
      <c r="J152" s="54">
        <f>ROUND(D152/G152*100-100,2)</f>
        <v>-17.22</v>
      </c>
      <c r="K152" s="54">
        <f t="shared" si="102"/>
        <v>-14.97</v>
      </c>
      <c r="L152" s="54">
        <f t="shared" si="102"/>
        <v>-16.18</v>
      </c>
      <c r="M152" s="9"/>
      <c r="N152" s="9"/>
      <c r="O152" s="81"/>
    </row>
    <row r="153" spans="1:16" x14ac:dyDescent="0.5">
      <c r="A153" s="8"/>
      <c r="B153" s="3" t="s">
        <v>49</v>
      </c>
      <c r="C153" s="12" t="s">
        <v>38</v>
      </c>
      <c r="D153" s="54"/>
      <c r="E153" s="7">
        <f t="shared" ref="E153:F153" si="103">SUM(E154:E156)</f>
        <v>50599.108044614906</v>
      </c>
      <c r="F153" s="7">
        <f t="shared" si="103"/>
        <v>179333.87525540244</v>
      </c>
      <c r="G153" s="54" t="s">
        <v>115</v>
      </c>
      <c r="H153" s="7">
        <f t="shared" ref="H153:I153" si="104">SUM(H154:H156)</f>
        <v>43053</v>
      </c>
      <c r="I153" s="7">
        <f t="shared" si="104"/>
        <v>154791</v>
      </c>
      <c r="J153" s="54" t="s">
        <v>22</v>
      </c>
      <c r="K153" s="54">
        <f t="shared" si="102"/>
        <v>17.53</v>
      </c>
      <c r="L153" s="54">
        <f t="shared" si="102"/>
        <v>15.86</v>
      </c>
      <c r="M153" s="9"/>
      <c r="N153" s="9"/>
      <c r="O153" s="81"/>
    </row>
    <row r="154" spans="1:16" x14ac:dyDescent="0.5">
      <c r="B154" s="3" t="s">
        <v>50</v>
      </c>
      <c r="C154" s="12" t="s">
        <v>31</v>
      </c>
      <c r="D154" s="78">
        <v>2127</v>
      </c>
      <c r="E154" s="78">
        <v>32067.401131855608</v>
      </c>
      <c r="F154" s="78">
        <v>113637.91306302954</v>
      </c>
      <c r="G154" s="22">
        <v>1627</v>
      </c>
      <c r="H154" s="22">
        <v>25565</v>
      </c>
      <c r="I154" s="22">
        <v>91911</v>
      </c>
      <c r="J154" s="54">
        <f>ROUND(D154/G154*100-100,2)</f>
        <v>30.73</v>
      </c>
      <c r="K154" s="54">
        <f t="shared" si="102"/>
        <v>25.43</v>
      </c>
      <c r="L154" s="54">
        <f t="shared" si="102"/>
        <v>23.64</v>
      </c>
      <c r="M154" s="9"/>
      <c r="N154" s="9"/>
      <c r="O154" s="81"/>
    </row>
    <row r="155" spans="1:16" x14ac:dyDescent="0.5">
      <c r="B155" s="3" t="s">
        <v>51</v>
      </c>
      <c r="C155" s="12" t="s">
        <v>31</v>
      </c>
      <c r="D155" s="78">
        <v>347</v>
      </c>
      <c r="E155" s="78">
        <v>6885.5191528461</v>
      </c>
      <c r="F155" s="78">
        <v>24406.406422469612</v>
      </c>
      <c r="G155" s="22">
        <v>368</v>
      </c>
      <c r="H155" s="22">
        <v>7570</v>
      </c>
      <c r="I155" s="22">
        <v>27220</v>
      </c>
      <c r="J155" s="54">
        <f>ROUND(D155/G155*100-100,2)</f>
        <v>-5.71</v>
      </c>
      <c r="K155" s="54">
        <f t="shared" si="102"/>
        <v>-9.0399999999999991</v>
      </c>
      <c r="L155" s="54">
        <f t="shared" si="102"/>
        <v>-10.34</v>
      </c>
      <c r="M155" s="9"/>
      <c r="N155" s="9"/>
      <c r="O155" s="81"/>
    </row>
    <row r="156" spans="1:16" x14ac:dyDescent="0.5">
      <c r="B156" s="3" t="s">
        <v>52</v>
      </c>
      <c r="C156" s="12" t="s">
        <v>38</v>
      </c>
      <c r="D156" s="54"/>
      <c r="E156" s="78">
        <v>11646.1877599132</v>
      </c>
      <c r="F156" s="78">
        <v>41289.555769903294</v>
      </c>
      <c r="G156" s="54"/>
      <c r="H156" s="22">
        <v>9918</v>
      </c>
      <c r="I156" s="22">
        <v>35660</v>
      </c>
      <c r="J156" s="54" t="s">
        <v>22</v>
      </c>
      <c r="K156" s="54">
        <f t="shared" si="102"/>
        <v>17.420000000000002</v>
      </c>
      <c r="L156" s="54">
        <f t="shared" si="102"/>
        <v>15.79</v>
      </c>
      <c r="M156" s="9"/>
      <c r="N156" s="9"/>
      <c r="O156" s="81"/>
    </row>
    <row r="157" spans="1:16" x14ac:dyDescent="0.5">
      <c r="A157" s="8"/>
      <c r="B157" s="3" t="s">
        <v>53</v>
      </c>
      <c r="C157" s="12" t="s">
        <v>9</v>
      </c>
      <c r="D157" s="78">
        <v>3876</v>
      </c>
      <c r="E157" s="78">
        <v>15743.9668791074</v>
      </c>
      <c r="F157" s="78">
        <v>55822.762403980727</v>
      </c>
      <c r="G157" s="22">
        <v>3640</v>
      </c>
      <c r="H157" s="22">
        <v>16004</v>
      </c>
      <c r="I157" s="22">
        <v>57541</v>
      </c>
      <c r="J157" s="54">
        <f>ROUND(D157/G157*100-100,2)</f>
        <v>6.48</v>
      </c>
      <c r="K157" s="54">
        <f t="shared" si="102"/>
        <v>-1.62</v>
      </c>
      <c r="L157" s="54">
        <f t="shared" si="102"/>
        <v>-2.99</v>
      </c>
      <c r="M157" s="9"/>
      <c r="N157" s="9"/>
      <c r="O157" s="81"/>
    </row>
    <row r="158" spans="1:16" x14ac:dyDescent="0.5">
      <c r="A158" s="60"/>
      <c r="B158" s="61"/>
      <c r="C158" s="61"/>
      <c r="D158" s="82"/>
      <c r="E158" s="82"/>
      <c r="F158" s="83"/>
      <c r="G158" s="82"/>
      <c r="H158" s="82"/>
      <c r="I158" s="82"/>
      <c r="J158" s="84"/>
      <c r="K158" s="84"/>
      <c r="L158" s="84"/>
      <c r="M158" s="79"/>
      <c r="N158" s="81"/>
      <c r="O158" s="81"/>
    </row>
    <row r="159" spans="1:16" x14ac:dyDescent="0.5">
      <c r="J159" s="70"/>
      <c r="K159" s="70" t="s">
        <v>91</v>
      </c>
      <c r="L159" s="70"/>
      <c r="N159" s="85"/>
      <c r="O159" s="85"/>
    </row>
    <row r="160" spans="1:16" x14ac:dyDescent="0.5">
      <c r="A160" s="102" t="s">
        <v>124</v>
      </c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N160" s="85"/>
      <c r="O160" s="85"/>
    </row>
    <row r="161" spans="1:15" x14ac:dyDescent="0.5">
      <c r="A161" s="12"/>
      <c r="B161" s="12"/>
      <c r="C161" s="12"/>
      <c r="D161" s="12"/>
      <c r="E161" s="5"/>
      <c r="F161" s="12"/>
      <c r="G161" s="12"/>
      <c r="H161" s="5"/>
      <c r="I161" s="12"/>
      <c r="J161" s="12"/>
      <c r="K161" s="5"/>
      <c r="L161" s="12"/>
      <c r="N161" s="85"/>
      <c r="O161" s="85"/>
    </row>
    <row r="162" spans="1:15" x14ac:dyDescent="0.5">
      <c r="E162" s="2"/>
      <c r="H162" s="2"/>
      <c r="I162" s="3" t="s">
        <v>109</v>
      </c>
      <c r="K162" s="2"/>
      <c r="N162" s="85"/>
      <c r="O162" s="85"/>
    </row>
    <row r="163" spans="1:15" x14ac:dyDescent="0.5">
      <c r="E163" s="2"/>
      <c r="H163" s="2"/>
      <c r="I163" s="3" t="s">
        <v>108</v>
      </c>
      <c r="J163" s="61"/>
      <c r="K163" s="4"/>
      <c r="L163" s="61"/>
      <c r="N163" s="85"/>
      <c r="O163" s="85"/>
    </row>
    <row r="164" spans="1:15" x14ac:dyDescent="0.5">
      <c r="A164" s="71"/>
      <c r="B164" s="72"/>
      <c r="C164" s="28" t="s">
        <v>92</v>
      </c>
      <c r="D164" s="100" t="s">
        <v>125</v>
      </c>
      <c r="E164" s="101"/>
      <c r="F164" s="103"/>
      <c r="G164" s="100" t="s">
        <v>126</v>
      </c>
      <c r="H164" s="101"/>
      <c r="I164" s="103"/>
      <c r="J164" s="73" t="s">
        <v>127</v>
      </c>
      <c r="K164" s="2"/>
    </row>
    <row r="165" spans="1:15" x14ac:dyDescent="0.5">
      <c r="A165" s="1" t="s">
        <v>1</v>
      </c>
      <c r="B165" s="74"/>
      <c r="C165" s="12" t="s">
        <v>93</v>
      </c>
      <c r="D165" s="38"/>
      <c r="E165" s="2"/>
      <c r="F165" s="37"/>
      <c r="H165" s="18"/>
      <c r="J165" s="75" t="s">
        <v>128</v>
      </c>
      <c r="K165" s="4"/>
      <c r="L165" s="61"/>
    </row>
    <row r="166" spans="1:15" x14ac:dyDescent="0.5">
      <c r="A166" s="3" t="s">
        <v>2</v>
      </c>
      <c r="B166" s="74" t="s">
        <v>95</v>
      </c>
      <c r="C166" s="12" t="s">
        <v>96</v>
      </c>
      <c r="D166" s="41" t="s">
        <v>97</v>
      </c>
      <c r="E166" s="98" t="s">
        <v>98</v>
      </c>
      <c r="F166" s="99"/>
      <c r="G166" s="41" t="s">
        <v>97</v>
      </c>
      <c r="H166" s="98" t="s">
        <v>98</v>
      </c>
      <c r="I166" s="99"/>
      <c r="J166" s="41" t="s">
        <v>97</v>
      </c>
      <c r="K166" s="100" t="s">
        <v>98</v>
      </c>
      <c r="L166" s="101"/>
    </row>
    <row r="167" spans="1:15" x14ac:dyDescent="0.5">
      <c r="A167" s="61"/>
      <c r="B167" s="65"/>
      <c r="C167" s="44" t="s">
        <v>99</v>
      </c>
      <c r="D167" s="65"/>
      <c r="E167" s="45" t="s">
        <v>100</v>
      </c>
      <c r="F167" s="46" t="s">
        <v>101</v>
      </c>
      <c r="G167" s="76"/>
      <c r="H167" s="45" t="s">
        <v>100</v>
      </c>
      <c r="I167" s="46" t="s">
        <v>102</v>
      </c>
      <c r="J167" s="77"/>
      <c r="K167" s="45" t="s">
        <v>100</v>
      </c>
      <c r="L167" s="51" t="s">
        <v>102</v>
      </c>
    </row>
    <row r="168" spans="1:15" x14ac:dyDescent="0.5">
      <c r="A168" s="8"/>
      <c r="B168" s="3" t="s">
        <v>55</v>
      </c>
      <c r="C168" s="12" t="s">
        <v>7</v>
      </c>
      <c r="D168" s="54"/>
      <c r="E168" s="7">
        <f t="shared" ref="E168:F168" si="105">SUM(E169:E171)</f>
        <v>71268.003754590914</v>
      </c>
      <c r="F168" s="7">
        <f t="shared" si="105"/>
        <v>252612.85031470106</v>
      </c>
      <c r="G168" s="86" t="s">
        <v>115</v>
      </c>
      <c r="H168" s="7">
        <f t="shared" ref="H168:I168" si="106">SUM(H169:H171)</f>
        <v>69900</v>
      </c>
      <c r="I168" s="7">
        <f t="shared" si="106"/>
        <v>251322</v>
      </c>
      <c r="J168" s="54" t="s">
        <v>22</v>
      </c>
      <c r="K168" s="54">
        <f t="shared" ref="K168:K179" si="107">ROUND(E168/H168*100-100,2)</f>
        <v>1.96</v>
      </c>
      <c r="L168" s="54">
        <f t="shared" ref="L168:L179" si="108">ROUND(F168/I168*100-100,2)</f>
        <v>0.51</v>
      </c>
      <c r="M168" s="81"/>
      <c r="N168" s="81"/>
      <c r="O168" s="81"/>
    </row>
    <row r="169" spans="1:15" x14ac:dyDescent="0.5">
      <c r="B169" s="3" t="s">
        <v>57</v>
      </c>
      <c r="C169" s="12" t="s">
        <v>58</v>
      </c>
      <c r="D169" s="22">
        <v>1069</v>
      </c>
      <c r="E169" s="22">
        <v>32501.204255751007</v>
      </c>
      <c r="F169" s="22">
        <v>115193.06810046332</v>
      </c>
      <c r="G169" s="22">
        <v>895</v>
      </c>
      <c r="H169" s="22">
        <v>30649</v>
      </c>
      <c r="I169" s="22">
        <v>110191</v>
      </c>
      <c r="J169" s="54">
        <f>ROUND(D169/G169*100-100,2)</f>
        <v>19.440000000000001</v>
      </c>
      <c r="K169" s="54">
        <f t="shared" si="107"/>
        <v>6.04</v>
      </c>
      <c r="L169" s="54">
        <f t="shared" si="108"/>
        <v>4.54</v>
      </c>
      <c r="M169" s="9"/>
      <c r="N169" s="9"/>
      <c r="O169" s="81"/>
    </row>
    <row r="170" spans="1:15" x14ac:dyDescent="0.5">
      <c r="B170" s="3" t="s">
        <v>59</v>
      </c>
      <c r="C170" s="12" t="s">
        <v>58</v>
      </c>
      <c r="D170" s="22">
        <v>4427</v>
      </c>
      <c r="E170" s="22">
        <v>36943.6632722668</v>
      </c>
      <c r="F170" s="22">
        <v>130955.50544469067</v>
      </c>
      <c r="G170" s="22">
        <v>4105</v>
      </c>
      <c r="H170" s="22">
        <v>37643</v>
      </c>
      <c r="I170" s="22">
        <v>135350</v>
      </c>
      <c r="J170" s="54">
        <f>ROUND(D170/G170*100-100,2)</f>
        <v>7.84</v>
      </c>
      <c r="K170" s="54">
        <f t="shared" si="107"/>
        <v>-1.86</v>
      </c>
      <c r="L170" s="54">
        <f t="shared" si="108"/>
        <v>-3.25</v>
      </c>
      <c r="M170" s="9"/>
      <c r="N170" s="9"/>
      <c r="O170" s="81"/>
    </row>
    <row r="171" spans="1:15" x14ac:dyDescent="0.5">
      <c r="B171" s="3" t="s">
        <v>60</v>
      </c>
      <c r="C171" s="12" t="s">
        <v>7</v>
      </c>
      <c r="D171" s="54"/>
      <c r="E171" s="22">
        <v>1823.1362265731</v>
      </c>
      <c r="F171" s="22">
        <v>6464.2767695470538</v>
      </c>
      <c r="G171" s="54" t="s">
        <v>115</v>
      </c>
      <c r="H171" s="22">
        <v>1608</v>
      </c>
      <c r="I171" s="22">
        <v>5781</v>
      </c>
      <c r="J171" s="54" t="s">
        <v>22</v>
      </c>
      <c r="K171" s="54">
        <f t="shared" si="107"/>
        <v>13.38</v>
      </c>
      <c r="L171" s="54">
        <f t="shared" si="108"/>
        <v>11.82</v>
      </c>
      <c r="M171" s="9"/>
      <c r="N171" s="9"/>
      <c r="O171" s="81"/>
    </row>
    <row r="172" spans="1:15" x14ac:dyDescent="0.5">
      <c r="A172" s="8"/>
      <c r="B172" s="3" t="s">
        <v>61</v>
      </c>
      <c r="C172" s="12" t="s">
        <v>62</v>
      </c>
      <c r="D172" s="7">
        <f t="shared" ref="D172:F172" si="109">SUM(D173:D175)</f>
        <v>9153.5790001000005</v>
      </c>
      <c r="E172" s="7">
        <f t="shared" si="109"/>
        <v>20826.036181334202</v>
      </c>
      <c r="F172" s="7">
        <f t="shared" si="109"/>
        <v>73798.315787931366</v>
      </c>
      <c r="G172" s="7">
        <f t="shared" ref="G172:I172" si="110">SUM(G173:G175)</f>
        <v>8041</v>
      </c>
      <c r="H172" s="7">
        <f t="shared" si="110"/>
        <v>20392</v>
      </c>
      <c r="I172" s="7">
        <f t="shared" si="110"/>
        <v>73313</v>
      </c>
      <c r="J172" s="54">
        <f>ROUND(D172/G172*100-100,2)</f>
        <v>13.84</v>
      </c>
      <c r="K172" s="54">
        <f t="shared" si="107"/>
        <v>2.13</v>
      </c>
      <c r="L172" s="54">
        <f t="shared" si="108"/>
        <v>0.66</v>
      </c>
      <c r="M172" s="9"/>
      <c r="N172" s="9"/>
      <c r="O172" s="81"/>
    </row>
    <row r="173" spans="1:15" x14ac:dyDescent="0.5">
      <c r="A173" s="8"/>
      <c r="B173" s="3" t="s">
        <v>63</v>
      </c>
      <c r="C173" s="12" t="s">
        <v>62</v>
      </c>
      <c r="D173" s="22">
        <v>3388.768</v>
      </c>
      <c r="E173" s="22">
        <v>15415.736440166302</v>
      </c>
      <c r="F173" s="22">
        <v>54603.670559811348</v>
      </c>
      <c r="G173" s="22">
        <v>3898</v>
      </c>
      <c r="H173" s="22">
        <v>16249</v>
      </c>
      <c r="I173" s="22">
        <v>58417</v>
      </c>
      <c r="J173" s="54">
        <f>ROUND(D173/G173*100-100,2)</f>
        <v>-13.06</v>
      </c>
      <c r="K173" s="54">
        <f t="shared" si="107"/>
        <v>-5.13</v>
      </c>
      <c r="L173" s="54">
        <f t="shared" si="108"/>
        <v>-6.53</v>
      </c>
      <c r="M173" s="9"/>
      <c r="N173" s="9"/>
      <c r="O173" s="81"/>
    </row>
    <row r="174" spans="1:15" x14ac:dyDescent="0.5">
      <c r="A174" s="8"/>
      <c r="B174" s="3" t="s">
        <v>64</v>
      </c>
      <c r="C174" s="12" t="s">
        <v>62</v>
      </c>
      <c r="D174" s="22">
        <v>28.695</v>
      </c>
      <c r="E174" s="22">
        <v>168.95682600289999</v>
      </c>
      <c r="F174" s="22">
        <v>596.16997995936345</v>
      </c>
      <c r="G174" s="22">
        <v>73</v>
      </c>
      <c r="H174" s="22">
        <v>396</v>
      </c>
      <c r="I174" s="22">
        <v>1425</v>
      </c>
      <c r="J174" s="54">
        <f>ROUND(D174/G174*100-100,2)</f>
        <v>-60.69</v>
      </c>
      <c r="K174" s="54">
        <f t="shared" si="107"/>
        <v>-57.33</v>
      </c>
      <c r="L174" s="54">
        <f t="shared" si="108"/>
        <v>-58.16</v>
      </c>
      <c r="M174" s="9"/>
      <c r="N174" s="9"/>
      <c r="O174" s="81"/>
    </row>
    <row r="175" spans="1:15" x14ac:dyDescent="0.5">
      <c r="A175" s="8"/>
      <c r="B175" s="3" t="s">
        <v>65</v>
      </c>
      <c r="C175" s="12" t="s">
        <v>62</v>
      </c>
      <c r="D175" s="22">
        <v>5736.1160000999998</v>
      </c>
      <c r="E175" s="22">
        <v>5241.3429151649998</v>
      </c>
      <c r="F175" s="22">
        <v>18598.475248160656</v>
      </c>
      <c r="G175" s="22">
        <v>4070</v>
      </c>
      <c r="H175" s="22">
        <v>3747</v>
      </c>
      <c r="I175" s="22">
        <v>13471</v>
      </c>
      <c r="J175" s="54">
        <f>ROUND(D175/G175*100-100,2)</f>
        <v>40.94</v>
      </c>
      <c r="K175" s="54">
        <f t="shared" si="107"/>
        <v>39.880000000000003</v>
      </c>
      <c r="L175" s="54">
        <f t="shared" si="108"/>
        <v>38.06</v>
      </c>
      <c r="M175" s="9"/>
      <c r="N175" s="9"/>
      <c r="O175" s="81"/>
    </row>
    <row r="176" spans="1:15" x14ac:dyDescent="0.5">
      <c r="A176" s="8"/>
      <c r="B176" s="3" t="s">
        <v>66</v>
      </c>
      <c r="C176" s="12" t="s">
        <v>7</v>
      </c>
      <c r="D176" s="54"/>
      <c r="E176" s="22">
        <v>53822.403088130588</v>
      </c>
      <c r="F176" s="22">
        <v>190817.60574060964</v>
      </c>
      <c r="G176" s="54" t="s">
        <v>115</v>
      </c>
      <c r="H176" s="22">
        <v>52178</v>
      </c>
      <c r="I176" s="22">
        <v>187611</v>
      </c>
      <c r="J176" s="54" t="s">
        <v>22</v>
      </c>
      <c r="K176" s="54">
        <f t="shared" si="107"/>
        <v>3.15</v>
      </c>
      <c r="L176" s="54">
        <f t="shared" si="108"/>
        <v>1.71</v>
      </c>
      <c r="M176" s="9"/>
      <c r="N176" s="9"/>
      <c r="O176" s="81"/>
    </row>
    <row r="177" spans="1:15" x14ac:dyDescent="0.5">
      <c r="A177" s="8"/>
      <c r="B177" s="3" t="s">
        <v>67</v>
      </c>
      <c r="C177" s="12" t="s">
        <v>7</v>
      </c>
      <c r="D177" s="54"/>
      <c r="E177" s="22">
        <v>6418.2983368348996</v>
      </c>
      <c r="F177" s="22">
        <v>22755.111684230018</v>
      </c>
      <c r="G177" s="54" t="s">
        <v>115</v>
      </c>
      <c r="H177" s="22">
        <v>7271</v>
      </c>
      <c r="I177" s="22">
        <v>26145</v>
      </c>
      <c r="J177" s="54" t="s">
        <v>22</v>
      </c>
      <c r="K177" s="54">
        <f t="shared" si="107"/>
        <v>-11.73</v>
      </c>
      <c r="L177" s="54">
        <f t="shared" si="108"/>
        <v>-12.97</v>
      </c>
      <c r="M177" s="9"/>
      <c r="N177" s="9"/>
      <c r="O177" s="81"/>
    </row>
    <row r="178" spans="1:15" x14ac:dyDescent="0.5">
      <c r="A178" s="8"/>
      <c r="B178" s="3" t="s">
        <v>68</v>
      </c>
      <c r="C178" s="12" t="s">
        <v>69</v>
      </c>
      <c r="D178" s="22">
        <v>719.04763990000004</v>
      </c>
      <c r="E178" s="22">
        <v>645.23109089520005</v>
      </c>
      <c r="F178" s="22">
        <v>2287.2627054588188</v>
      </c>
      <c r="G178" s="22">
        <v>749</v>
      </c>
      <c r="H178" s="22">
        <v>569</v>
      </c>
      <c r="I178" s="22">
        <v>2046</v>
      </c>
      <c r="J178" s="54">
        <f>ROUND(D178/G178*100-100,2)</f>
        <v>-4</v>
      </c>
      <c r="K178" s="54">
        <f t="shared" si="107"/>
        <v>13.4</v>
      </c>
      <c r="L178" s="54">
        <f t="shared" si="108"/>
        <v>11.79</v>
      </c>
      <c r="M178" s="9"/>
      <c r="N178" s="9"/>
      <c r="O178" s="81"/>
    </row>
    <row r="179" spans="1:15" x14ac:dyDescent="0.5">
      <c r="A179" s="8"/>
      <c r="B179" s="3" t="s">
        <v>70</v>
      </c>
      <c r="C179" s="12" t="s">
        <v>7</v>
      </c>
      <c r="D179" s="54"/>
      <c r="E179" s="7">
        <f t="shared" ref="E179:F179" si="111">SUM(E180:E183)</f>
        <v>153475.30220919411</v>
      </c>
      <c r="F179" s="7">
        <f t="shared" si="111"/>
        <v>544102.39866230986</v>
      </c>
      <c r="G179" s="54" t="s">
        <v>115</v>
      </c>
      <c r="H179" s="7">
        <f t="shared" ref="H179:I179" si="112">SUM(H180:H183)</f>
        <v>180018</v>
      </c>
      <c r="I179" s="7">
        <f t="shared" si="112"/>
        <v>647214</v>
      </c>
      <c r="J179" s="54" t="s">
        <v>22</v>
      </c>
      <c r="K179" s="54">
        <f t="shared" si="107"/>
        <v>-14.74</v>
      </c>
      <c r="L179" s="54">
        <f t="shared" si="108"/>
        <v>-15.93</v>
      </c>
      <c r="M179" s="9"/>
      <c r="N179" s="9"/>
      <c r="O179" s="81"/>
    </row>
    <row r="180" spans="1:15" x14ac:dyDescent="0.5">
      <c r="A180" s="3"/>
      <c r="B180" s="3" t="s">
        <v>71</v>
      </c>
      <c r="C180" s="12" t="s">
        <v>69</v>
      </c>
      <c r="D180" s="22">
        <v>0</v>
      </c>
      <c r="E180" s="22">
        <v>0</v>
      </c>
      <c r="F180" s="22">
        <v>0</v>
      </c>
      <c r="G180" s="78">
        <v>0</v>
      </c>
      <c r="H180" s="78">
        <v>0</v>
      </c>
      <c r="I180" s="78">
        <v>0</v>
      </c>
      <c r="J180" s="54">
        <v>0</v>
      </c>
      <c r="K180" s="54">
        <v>0</v>
      </c>
      <c r="L180" s="54">
        <v>0</v>
      </c>
      <c r="M180" s="9"/>
      <c r="N180" s="9"/>
      <c r="O180" s="81"/>
    </row>
    <row r="181" spans="1:15" x14ac:dyDescent="0.5">
      <c r="A181" s="3"/>
      <c r="B181" s="3" t="s">
        <v>72</v>
      </c>
      <c r="C181" s="12" t="s">
        <v>69</v>
      </c>
      <c r="D181" s="22">
        <v>118743.0350927</v>
      </c>
      <c r="E181" s="22">
        <v>36018.941889049798</v>
      </c>
      <c r="F181" s="22">
        <v>127630.49636236025</v>
      </c>
      <c r="G181" s="22">
        <v>195481</v>
      </c>
      <c r="H181" s="22">
        <v>63923</v>
      </c>
      <c r="I181" s="22">
        <v>229834</v>
      </c>
      <c r="J181" s="54">
        <f t="shared" ref="J181:L182" si="113">ROUND(D181/G181*100-100,2)</f>
        <v>-39.26</v>
      </c>
      <c r="K181" s="54">
        <f t="shared" si="113"/>
        <v>-43.65</v>
      </c>
      <c r="L181" s="54">
        <f t="shared" si="113"/>
        <v>-44.47</v>
      </c>
      <c r="M181" s="9"/>
      <c r="N181" s="9"/>
      <c r="O181" s="81"/>
    </row>
    <row r="182" spans="1:15" x14ac:dyDescent="0.5">
      <c r="A182" s="3"/>
      <c r="B182" s="3" t="s">
        <v>73</v>
      </c>
      <c r="C182" s="12" t="s">
        <v>69</v>
      </c>
      <c r="D182" s="22">
        <v>34646.051787299999</v>
      </c>
      <c r="E182" s="22">
        <v>40129.346039458294</v>
      </c>
      <c r="F182" s="22">
        <v>142170.94310172176</v>
      </c>
      <c r="G182" s="22">
        <v>39698</v>
      </c>
      <c r="H182" s="22">
        <v>48150</v>
      </c>
      <c r="I182" s="22">
        <v>173126</v>
      </c>
      <c r="J182" s="54">
        <f t="shared" si="113"/>
        <v>-12.73</v>
      </c>
      <c r="K182" s="54">
        <f t="shared" si="113"/>
        <v>-16.66</v>
      </c>
      <c r="L182" s="54">
        <f t="shared" si="113"/>
        <v>-17.88</v>
      </c>
      <c r="M182" s="9"/>
      <c r="N182" s="9"/>
      <c r="O182" s="81"/>
    </row>
    <row r="183" spans="1:15" x14ac:dyDescent="0.5">
      <c r="A183" s="3"/>
      <c r="B183" s="3" t="s">
        <v>74</v>
      </c>
      <c r="C183" s="12" t="s">
        <v>7</v>
      </c>
      <c r="D183" s="54"/>
      <c r="E183" s="22">
        <v>77327.014280686009</v>
      </c>
      <c r="F183" s="22">
        <v>274300.95919822791</v>
      </c>
      <c r="G183" s="54" t="s">
        <v>115</v>
      </c>
      <c r="H183" s="22">
        <v>67945</v>
      </c>
      <c r="I183" s="22">
        <v>244254</v>
      </c>
      <c r="J183" s="54" t="s">
        <v>22</v>
      </c>
      <c r="K183" s="54">
        <f t="shared" ref="K183:L187" si="114">ROUND(E183/H183*100-100,2)</f>
        <v>13.81</v>
      </c>
      <c r="L183" s="54">
        <f t="shared" si="114"/>
        <v>12.3</v>
      </c>
      <c r="M183" s="9"/>
      <c r="N183" s="9"/>
      <c r="O183" s="81"/>
    </row>
    <row r="184" spans="1:15" x14ac:dyDescent="0.5">
      <c r="A184" s="8"/>
      <c r="B184" s="3" t="s">
        <v>75</v>
      </c>
      <c r="C184" s="12" t="s">
        <v>7</v>
      </c>
      <c r="D184" s="54"/>
      <c r="E184" s="7">
        <v>52941.496321947001</v>
      </c>
      <c r="F184" s="7">
        <v>187679.17391843774</v>
      </c>
      <c r="G184" s="54" t="s">
        <v>115</v>
      </c>
      <c r="H184" s="7">
        <f t="shared" ref="H184:I184" si="115">SUM(H185:H192)</f>
        <v>47660</v>
      </c>
      <c r="I184" s="7">
        <f t="shared" si="115"/>
        <v>171336</v>
      </c>
      <c r="J184" s="54" t="s">
        <v>22</v>
      </c>
      <c r="K184" s="54">
        <f t="shared" si="114"/>
        <v>11.08</v>
      </c>
      <c r="L184" s="54">
        <f t="shared" si="114"/>
        <v>9.5399999999999991</v>
      </c>
      <c r="M184" s="9"/>
      <c r="N184" s="9"/>
      <c r="O184" s="81"/>
    </row>
    <row r="185" spans="1:15" x14ac:dyDescent="0.5">
      <c r="A185" s="3"/>
      <c r="B185" s="3" t="s">
        <v>76</v>
      </c>
      <c r="C185" s="12" t="s">
        <v>77</v>
      </c>
      <c r="D185" s="22">
        <v>503</v>
      </c>
      <c r="E185" s="22">
        <v>2729.4003280038996</v>
      </c>
      <c r="F185" s="22">
        <v>9655.5277876361342</v>
      </c>
      <c r="G185" s="22">
        <v>496</v>
      </c>
      <c r="H185" s="22">
        <v>2483</v>
      </c>
      <c r="I185" s="22">
        <v>8923</v>
      </c>
      <c r="J185" s="54">
        <f>ROUND(D185/G185*100-100,2)</f>
        <v>1.41</v>
      </c>
      <c r="K185" s="54">
        <f t="shared" si="114"/>
        <v>9.92</v>
      </c>
      <c r="L185" s="54">
        <f t="shared" si="114"/>
        <v>8.2100000000000009</v>
      </c>
      <c r="M185" s="9"/>
      <c r="N185" s="9"/>
      <c r="O185" s="81"/>
    </row>
    <row r="186" spans="1:15" x14ac:dyDescent="0.5">
      <c r="A186" s="3"/>
      <c r="B186" s="3" t="s">
        <v>78</v>
      </c>
      <c r="C186" s="12" t="s">
        <v>7</v>
      </c>
      <c r="D186" s="54"/>
      <c r="E186" s="22">
        <v>2095.7339105829001</v>
      </c>
      <c r="F186" s="22">
        <v>7439.0744326134554</v>
      </c>
      <c r="G186" s="54" t="s">
        <v>115</v>
      </c>
      <c r="H186" s="22">
        <v>3560</v>
      </c>
      <c r="I186" s="22">
        <v>12803</v>
      </c>
      <c r="J186" s="54" t="s">
        <v>22</v>
      </c>
      <c r="K186" s="54">
        <f t="shared" si="114"/>
        <v>-41.13</v>
      </c>
      <c r="L186" s="54">
        <f t="shared" si="114"/>
        <v>-41.9</v>
      </c>
      <c r="M186" s="9"/>
      <c r="N186" s="9"/>
      <c r="O186" s="81"/>
    </row>
    <row r="187" spans="1:15" x14ac:dyDescent="0.5">
      <c r="B187" s="3" t="s">
        <v>79</v>
      </c>
      <c r="C187" s="12" t="s">
        <v>7</v>
      </c>
      <c r="D187" s="54"/>
      <c r="E187" s="22">
        <v>11310.801584280001</v>
      </c>
      <c r="F187" s="22">
        <v>40071.349332540318</v>
      </c>
      <c r="G187" s="54" t="s">
        <v>115</v>
      </c>
      <c r="H187" s="22">
        <v>7321</v>
      </c>
      <c r="I187" s="22">
        <v>26327</v>
      </c>
      <c r="J187" s="54" t="s">
        <v>22</v>
      </c>
      <c r="K187" s="54">
        <f t="shared" si="114"/>
        <v>54.5</v>
      </c>
      <c r="L187" s="54">
        <f t="shared" si="114"/>
        <v>52.21</v>
      </c>
      <c r="M187" s="9"/>
      <c r="N187" s="9"/>
      <c r="O187" s="81"/>
    </row>
    <row r="188" spans="1:15" x14ac:dyDescent="0.5">
      <c r="B188" s="3" t="s">
        <v>80</v>
      </c>
      <c r="C188" s="56"/>
      <c r="D188" s="22"/>
      <c r="E188" s="78"/>
      <c r="F188" s="78"/>
      <c r="G188" s="22"/>
      <c r="H188" s="78"/>
      <c r="I188" s="78"/>
      <c r="J188" s="54"/>
      <c r="K188" s="54"/>
      <c r="L188" s="54"/>
      <c r="M188" s="9"/>
      <c r="N188" s="9"/>
      <c r="O188" s="81"/>
    </row>
    <row r="189" spans="1:15" x14ac:dyDescent="0.5">
      <c r="B189" s="3" t="s">
        <v>81</v>
      </c>
      <c r="C189" s="12" t="s">
        <v>7</v>
      </c>
      <c r="D189" s="54"/>
      <c r="E189" s="78">
        <v>5446.0141639804006</v>
      </c>
      <c r="F189" s="78">
        <v>19299.862682204563</v>
      </c>
      <c r="G189" s="54" t="s">
        <v>115</v>
      </c>
      <c r="H189" s="78">
        <v>9290</v>
      </c>
      <c r="I189" s="78">
        <v>33378</v>
      </c>
      <c r="J189" s="54" t="s">
        <v>22</v>
      </c>
      <c r="K189" s="54">
        <f t="shared" ref="K189:K199" si="116">ROUND(E189/H189*100-100,2)</f>
        <v>-41.38</v>
      </c>
      <c r="L189" s="54">
        <f t="shared" ref="L189:L199" si="117">ROUND(F189/I189*100-100,2)</f>
        <v>-42.18</v>
      </c>
      <c r="M189" s="9"/>
      <c r="N189" s="9"/>
      <c r="O189" s="81"/>
    </row>
    <row r="190" spans="1:15" x14ac:dyDescent="0.5">
      <c r="B190" s="3" t="s">
        <v>82</v>
      </c>
      <c r="C190" s="12" t="s">
        <v>7</v>
      </c>
      <c r="D190" s="54"/>
      <c r="E190" s="22">
        <v>3010.4124427389997</v>
      </c>
      <c r="F190" s="22">
        <v>10673.315969932506</v>
      </c>
      <c r="G190" s="54" t="s">
        <v>115</v>
      </c>
      <c r="H190" s="22">
        <v>2469</v>
      </c>
      <c r="I190" s="22">
        <v>8878</v>
      </c>
      <c r="J190" s="54" t="s">
        <v>22</v>
      </c>
      <c r="K190" s="54">
        <f t="shared" si="116"/>
        <v>21.93</v>
      </c>
      <c r="L190" s="54">
        <f t="shared" si="117"/>
        <v>20.22</v>
      </c>
      <c r="M190" s="9"/>
      <c r="N190" s="9"/>
      <c r="O190" s="81"/>
    </row>
    <row r="191" spans="1:15" x14ac:dyDescent="0.5">
      <c r="B191" s="3" t="s">
        <v>113</v>
      </c>
      <c r="C191" s="12" t="s">
        <v>77</v>
      </c>
      <c r="D191" s="22">
        <v>9067</v>
      </c>
      <c r="E191" s="22">
        <v>14944.899492265198</v>
      </c>
      <c r="F191" s="22">
        <v>53005.928521112073</v>
      </c>
      <c r="G191" s="23">
        <v>9285</v>
      </c>
      <c r="H191" s="23">
        <v>11917</v>
      </c>
      <c r="I191" s="23">
        <v>42850</v>
      </c>
      <c r="J191" s="54">
        <f>ROUND(D191/G191*100-100,2)</f>
        <v>-2.35</v>
      </c>
      <c r="K191" s="54">
        <f t="shared" si="116"/>
        <v>25.41</v>
      </c>
      <c r="L191" s="54">
        <f t="shared" si="117"/>
        <v>23.7</v>
      </c>
      <c r="M191" s="9"/>
      <c r="N191" s="9"/>
      <c r="O191" s="81"/>
    </row>
    <row r="192" spans="1:15" x14ac:dyDescent="0.5">
      <c r="B192" s="3" t="s">
        <v>114</v>
      </c>
      <c r="C192" s="12" t="s">
        <v>7</v>
      </c>
      <c r="D192" s="54"/>
      <c r="E192" s="22">
        <v>13403.2344000956</v>
      </c>
      <c r="F192" s="22">
        <v>47534.115192398684</v>
      </c>
      <c r="G192" s="54" t="s">
        <v>115</v>
      </c>
      <c r="H192" s="22">
        <v>10620</v>
      </c>
      <c r="I192" s="22">
        <v>38177</v>
      </c>
      <c r="J192" s="54" t="s">
        <v>22</v>
      </c>
      <c r="K192" s="54">
        <f t="shared" si="116"/>
        <v>26.21</v>
      </c>
      <c r="L192" s="54">
        <f t="shared" si="117"/>
        <v>24.51</v>
      </c>
      <c r="M192" s="9"/>
      <c r="N192" s="9"/>
      <c r="O192" s="81"/>
    </row>
    <row r="193" spans="1:18" x14ac:dyDescent="0.5">
      <c r="A193" s="8"/>
      <c r="B193" s="3" t="s">
        <v>83</v>
      </c>
      <c r="C193" s="12" t="s">
        <v>111</v>
      </c>
      <c r="D193" s="22">
        <v>373.07051300000001</v>
      </c>
      <c r="E193" s="22">
        <v>616.56556942589998</v>
      </c>
      <c r="F193" s="22">
        <v>2184.7260313524939</v>
      </c>
      <c r="G193" s="22">
        <v>430</v>
      </c>
      <c r="H193" s="22">
        <v>592</v>
      </c>
      <c r="I193" s="22">
        <v>2128</v>
      </c>
      <c r="J193" s="54">
        <f>ROUND(D193/G193*100-100,2)</f>
        <v>-13.24</v>
      </c>
      <c r="K193" s="54">
        <f t="shared" si="116"/>
        <v>4.1500000000000004</v>
      </c>
      <c r="L193" s="54">
        <f t="shared" si="117"/>
        <v>2.67</v>
      </c>
      <c r="M193" s="9"/>
      <c r="N193" s="9"/>
      <c r="O193" s="81"/>
    </row>
    <row r="194" spans="1:18" x14ac:dyDescent="0.5">
      <c r="A194" s="8"/>
      <c r="B194" s="3" t="s">
        <v>84</v>
      </c>
      <c r="C194" s="12" t="s">
        <v>7</v>
      </c>
      <c r="D194" s="54"/>
      <c r="E194" s="22">
        <v>31.893385302200002</v>
      </c>
      <c r="F194" s="22">
        <v>113.36576669089116</v>
      </c>
      <c r="G194" s="54" t="s">
        <v>115</v>
      </c>
      <c r="H194" s="22">
        <v>2288</v>
      </c>
      <c r="I194" s="22">
        <v>8228</v>
      </c>
      <c r="J194" s="54" t="s">
        <v>22</v>
      </c>
      <c r="K194" s="54">
        <f t="shared" si="116"/>
        <v>-98.61</v>
      </c>
      <c r="L194" s="54">
        <f t="shared" si="117"/>
        <v>-98.62</v>
      </c>
      <c r="M194" s="9"/>
      <c r="N194" s="9"/>
      <c r="O194" s="81"/>
    </row>
    <row r="195" spans="1:18" x14ac:dyDescent="0.5">
      <c r="A195" s="8"/>
      <c r="B195" s="3" t="s">
        <v>85</v>
      </c>
      <c r="C195" s="12" t="s">
        <v>77</v>
      </c>
      <c r="D195" s="22">
        <v>328.65855010000001</v>
      </c>
      <c r="E195" s="22">
        <v>815.38713931289999</v>
      </c>
      <c r="F195" s="22">
        <v>2888.8621982492186</v>
      </c>
      <c r="G195" s="22">
        <v>407</v>
      </c>
      <c r="H195" s="22">
        <v>888</v>
      </c>
      <c r="I195" s="22">
        <v>3192</v>
      </c>
      <c r="J195" s="54">
        <f t="shared" ref="J195:J196" si="118">ROUND(D195/G195*100-100,2)</f>
        <v>-19.25</v>
      </c>
      <c r="K195" s="54">
        <f t="shared" si="116"/>
        <v>-8.18</v>
      </c>
      <c r="L195" s="54">
        <f t="shared" si="117"/>
        <v>-9.5</v>
      </c>
      <c r="M195" s="9"/>
      <c r="N195" s="9"/>
      <c r="O195" s="81"/>
    </row>
    <row r="196" spans="1:18" x14ac:dyDescent="0.5">
      <c r="A196" s="8"/>
      <c r="B196" s="3" t="s">
        <v>86</v>
      </c>
      <c r="C196" s="12" t="s">
        <v>69</v>
      </c>
      <c r="D196" s="22">
        <v>7364.5</v>
      </c>
      <c r="E196" s="22">
        <v>211.0547521325</v>
      </c>
      <c r="F196" s="22">
        <v>748.99515852188063</v>
      </c>
      <c r="G196" s="22">
        <v>50749</v>
      </c>
      <c r="H196" s="22">
        <v>2079</v>
      </c>
      <c r="I196" s="22">
        <v>7479</v>
      </c>
      <c r="J196" s="54">
        <f t="shared" si="118"/>
        <v>-85.49</v>
      </c>
      <c r="K196" s="54">
        <f t="shared" si="116"/>
        <v>-89.85</v>
      </c>
      <c r="L196" s="54">
        <f t="shared" si="117"/>
        <v>-89.99</v>
      </c>
      <c r="M196" s="9"/>
      <c r="N196" s="9"/>
      <c r="O196" s="81"/>
    </row>
    <row r="197" spans="1:18" x14ac:dyDescent="0.5">
      <c r="A197" s="8"/>
      <c r="B197" s="3" t="s">
        <v>87</v>
      </c>
      <c r="C197" s="12" t="s">
        <v>7</v>
      </c>
      <c r="D197" s="54"/>
      <c r="E197" s="22">
        <v>1.0842400000000001</v>
      </c>
      <c r="F197" s="22">
        <v>5.3</v>
      </c>
      <c r="G197" s="54" t="s">
        <v>115</v>
      </c>
      <c r="H197" s="22">
        <v>25</v>
      </c>
      <c r="I197" s="22">
        <v>89</v>
      </c>
      <c r="J197" s="54" t="s">
        <v>22</v>
      </c>
      <c r="K197" s="54">
        <f t="shared" si="116"/>
        <v>-95.66</v>
      </c>
      <c r="L197" s="54">
        <f t="shared" si="117"/>
        <v>-94.04</v>
      </c>
      <c r="M197" s="9"/>
      <c r="N197" s="9"/>
      <c r="O197" s="81"/>
    </row>
    <row r="198" spans="1:18" x14ac:dyDescent="0.5">
      <c r="A198" s="8"/>
      <c r="B198" s="3" t="s">
        <v>88</v>
      </c>
      <c r="C198" s="12" t="s">
        <v>69</v>
      </c>
      <c r="D198" s="22">
        <v>3855974.58</v>
      </c>
      <c r="E198" s="22">
        <v>42676.393838967502</v>
      </c>
      <c r="F198" s="22">
        <v>151133.30496844763</v>
      </c>
      <c r="G198" s="22">
        <v>3739387</v>
      </c>
      <c r="H198" s="22">
        <v>37695</v>
      </c>
      <c r="I198" s="22">
        <v>135574</v>
      </c>
      <c r="J198" s="54">
        <f t="shared" ref="J198:J199" si="119">ROUND(D198/G198*100-100,2)</f>
        <v>3.12</v>
      </c>
      <c r="K198" s="54">
        <f t="shared" si="116"/>
        <v>13.21</v>
      </c>
      <c r="L198" s="54">
        <f t="shared" si="117"/>
        <v>11.48</v>
      </c>
      <c r="M198" s="9"/>
      <c r="N198" s="9"/>
      <c r="O198" s="81"/>
    </row>
    <row r="199" spans="1:18" x14ac:dyDescent="0.5">
      <c r="A199" s="8"/>
      <c r="B199" s="3" t="s">
        <v>89</v>
      </c>
      <c r="C199" s="12" t="s">
        <v>69</v>
      </c>
      <c r="D199" s="22">
        <v>5457.9231820000005</v>
      </c>
      <c r="E199" s="22">
        <v>2963.9644184784001</v>
      </c>
      <c r="F199" s="22">
        <v>10506.991537513921</v>
      </c>
      <c r="G199" s="22">
        <v>8576</v>
      </c>
      <c r="H199" s="22">
        <v>4216</v>
      </c>
      <c r="I199" s="22">
        <v>15159</v>
      </c>
      <c r="J199" s="54">
        <f t="shared" si="119"/>
        <v>-36.36</v>
      </c>
      <c r="K199" s="54">
        <f t="shared" si="116"/>
        <v>-29.7</v>
      </c>
      <c r="L199" s="54">
        <f t="shared" si="117"/>
        <v>-30.69</v>
      </c>
      <c r="M199" s="9"/>
      <c r="N199" s="9"/>
      <c r="O199" s="81"/>
    </row>
    <row r="200" spans="1:18" x14ac:dyDescent="0.5">
      <c r="C200" s="56"/>
      <c r="D200" s="22"/>
      <c r="E200" s="22"/>
      <c r="F200" s="22"/>
      <c r="G200" s="22"/>
      <c r="H200" s="22"/>
      <c r="I200" s="22"/>
      <c r="J200" s="54"/>
      <c r="K200" s="54"/>
      <c r="L200" s="54"/>
      <c r="M200" s="79"/>
      <c r="N200" s="81"/>
      <c r="O200" s="81"/>
    </row>
    <row r="201" spans="1:18" x14ac:dyDescent="0.5">
      <c r="A201" s="3"/>
      <c r="B201" s="3" t="s">
        <v>90</v>
      </c>
      <c r="C201" s="12"/>
      <c r="D201" s="22"/>
      <c r="E201" s="7">
        <f t="shared" ref="E201:F201" si="120">E112-SUM(E114,E130,E145,E151)</f>
        <v>284172.79947886989</v>
      </c>
      <c r="F201" s="7">
        <f t="shared" si="120"/>
        <v>1007678.6866553221</v>
      </c>
      <c r="G201" s="22"/>
      <c r="H201" s="7">
        <f t="shared" ref="H201:I201" si="121">H112-SUM(H114,H130,H145,H151)</f>
        <v>265219</v>
      </c>
      <c r="I201" s="7">
        <f t="shared" si="121"/>
        <v>953615</v>
      </c>
      <c r="J201" s="54"/>
      <c r="K201" s="54">
        <f>ROUND(E201/H201*100-100,2)</f>
        <v>7.15</v>
      </c>
      <c r="L201" s="54">
        <f>ROUND(F201/I201*100-100,2)</f>
        <v>5.67</v>
      </c>
      <c r="M201" s="79"/>
      <c r="N201" s="81"/>
      <c r="O201" s="81"/>
    </row>
    <row r="202" spans="1:18" x14ac:dyDescent="0.5">
      <c r="A202" s="60"/>
      <c r="B202" s="61"/>
      <c r="C202" s="61"/>
      <c r="D202" s="61"/>
      <c r="E202" s="61"/>
      <c r="F202" s="63"/>
      <c r="G202" s="61"/>
      <c r="H202" s="61"/>
      <c r="I202" s="61"/>
      <c r="J202" s="61"/>
      <c r="K202" s="61"/>
      <c r="L202" s="61"/>
    </row>
    <row r="203" spans="1:18" x14ac:dyDescent="0.5">
      <c r="B203" s="96" t="s">
        <v>117</v>
      </c>
    </row>
    <row r="204" spans="1:18" x14ac:dyDescent="0.5">
      <c r="D204" s="3"/>
      <c r="E204" s="2"/>
      <c r="G204" s="3"/>
      <c r="H204" s="2"/>
      <c r="I204" s="2"/>
      <c r="K204" s="2"/>
      <c r="O204" s="26"/>
    </row>
    <row r="205" spans="1:18" x14ac:dyDescent="0.5">
      <c r="A205" s="3"/>
      <c r="E205" s="2"/>
      <c r="H205" s="2"/>
      <c r="K205" s="2"/>
    </row>
    <row r="206" spans="1:18" x14ac:dyDescent="0.5">
      <c r="A206" s="3"/>
      <c r="C206" s="3"/>
      <c r="D206" s="3"/>
      <c r="E206" s="2"/>
      <c r="G206" s="3"/>
      <c r="H206" s="2"/>
      <c r="J206" s="3"/>
      <c r="K206" s="2"/>
      <c r="M206" s="3"/>
      <c r="N206" s="26"/>
      <c r="R206" s="3"/>
    </row>
    <row r="207" spans="1:18" x14ac:dyDescent="0.5">
      <c r="A207" s="3"/>
      <c r="B207" s="3"/>
      <c r="C207" s="3"/>
      <c r="D207" s="3"/>
      <c r="E207" s="2"/>
      <c r="F207" s="2"/>
      <c r="H207" s="2"/>
      <c r="I207" s="2"/>
      <c r="K207" s="2"/>
      <c r="M207" s="3"/>
      <c r="P207" s="3"/>
    </row>
    <row r="208" spans="1:18" x14ac:dyDescent="0.5">
      <c r="A208" s="3"/>
      <c r="B208" s="3"/>
      <c r="C208" s="3"/>
      <c r="D208" s="3"/>
      <c r="E208" s="20"/>
      <c r="F208" s="20"/>
      <c r="G208" s="3"/>
      <c r="H208" s="20"/>
      <c r="I208" s="3"/>
      <c r="J208" s="3"/>
      <c r="K208" s="20"/>
      <c r="L208" s="3"/>
      <c r="M208" s="3"/>
    </row>
    <row r="209" spans="5:15" x14ac:dyDescent="0.5">
      <c r="E209" s="2"/>
      <c r="F209" s="2"/>
      <c r="N209" s="1"/>
      <c r="O209" s="1"/>
    </row>
    <row r="210" spans="5:15" x14ac:dyDescent="0.5">
      <c r="N210" s="1"/>
      <c r="O210" s="1"/>
    </row>
    <row r="211" spans="5:15" x14ac:dyDescent="0.5">
      <c r="N211" s="1"/>
      <c r="O211" s="1"/>
    </row>
    <row r="212" spans="5:15" x14ac:dyDescent="0.5">
      <c r="N212" s="1"/>
      <c r="O212" s="1"/>
    </row>
    <row r="213" spans="5:15" x14ac:dyDescent="0.5">
      <c r="N213" s="1"/>
      <c r="O213" s="1"/>
    </row>
    <row r="214" spans="5:15" x14ac:dyDescent="0.5">
      <c r="N214" s="1"/>
      <c r="O214" s="1"/>
    </row>
    <row r="215" spans="5:15" x14ac:dyDescent="0.5">
      <c r="N215" s="1"/>
      <c r="O215" s="1"/>
    </row>
    <row r="216" spans="5:15" x14ac:dyDescent="0.5">
      <c r="N216" s="1"/>
      <c r="O216" s="1"/>
    </row>
    <row r="217" spans="5:15" x14ac:dyDescent="0.5">
      <c r="N217" s="1"/>
      <c r="O217" s="1"/>
    </row>
    <row r="218" spans="5:15" x14ac:dyDescent="0.5">
      <c r="N218" s="1"/>
      <c r="O218" s="1"/>
    </row>
    <row r="219" spans="5:15" x14ac:dyDescent="0.5">
      <c r="N219" s="1"/>
      <c r="O219" s="1"/>
    </row>
    <row r="220" spans="5:15" x14ac:dyDescent="0.5">
      <c r="N220" s="1"/>
      <c r="O220" s="1"/>
    </row>
    <row r="221" spans="5:15" x14ac:dyDescent="0.5">
      <c r="N221" s="1"/>
      <c r="O221" s="1"/>
    </row>
    <row r="222" spans="5:15" x14ac:dyDescent="0.5">
      <c r="N222" s="1"/>
      <c r="O222" s="1"/>
    </row>
    <row r="223" spans="5:15" x14ac:dyDescent="0.5">
      <c r="N223" s="1"/>
      <c r="O223" s="1"/>
    </row>
    <row r="224" spans="5:15" x14ac:dyDescent="0.5">
      <c r="N224" s="1"/>
      <c r="O224" s="1"/>
    </row>
    <row r="225" spans="1:18" x14ac:dyDescent="0.5">
      <c r="N225" s="1"/>
      <c r="O225" s="1"/>
    </row>
    <row r="226" spans="1:18" x14ac:dyDescent="0.5">
      <c r="A226" s="3"/>
      <c r="B226" s="3"/>
      <c r="C226" s="86"/>
      <c r="D226" s="8"/>
      <c r="E226" s="2"/>
      <c r="F226" s="8"/>
      <c r="G226" s="8"/>
      <c r="H226" s="2"/>
      <c r="I226" s="8"/>
      <c r="J226" s="8"/>
      <c r="K226" s="2"/>
      <c r="L226" s="8"/>
      <c r="M226" s="70"/>
      <c r="P226" s="70"/>
      <c r="Q226" s="70"/>
      <c r="R226" s="70"/>
    </row>
    <row r="227" spans="1:18" x14ac:dyDescent="0.5">
      <c r="A227" s="3"/>
      <c r="B227" s="3"/>
      <c r="C227" s="86"/>
      <c r="D227" s="87"/>
      <c r="E227" s="2"/>
      <c r="F227" s="8"/>
      <c r="G227" s="87"/>
      <c r="H227" s="2"/>
      <c r="I227" s="8"/>
      <c r="J227" s="87"/>
      <c r="K227" s="2"/>
      <c r="L227" s="8"/>
      <c r="M227" s="87"/>
      <c r="P227" s="87"/>
      <c r="Q227" s="70"/>
      <c r="R227" s="70"/>
    </row>
    <row r="228" spans="1:18" x14ac:dyDescent="0.5">
      <c r="A228" s="3"/>
      <c r="B228" s="3"/>
      <c r="C228" s="86"/>
      <c r="D228" s="87"/>
      <c r="E228" s="2"/>
      <c r="F228" s="8"/>
      <c r="G228" s="87"/>
      <c r="H228" s="2"/>
      <c r="I228" s="8"/>
      <c r="J228" s="87"/>
      <c r="K228" s="2"/>
      <c r="L228" s="8"/>
      <c r="M228" s="87"/>
      <c r="P228" s="87"/>
      <c r="Q228" s="70"/>
      <c r="R228" s="70"/>
    </row>
    <row r="229" spans="1:18" x14ac:dyDescent="0.5">
      <c r="A229" s="3"/>
      <c r="B229" s="3"/>
      <c r="C229" s="86"/>
      <c r="D229" s="87"/>
      <c r="E229" s="2"/>
      <c r="F229" s="8"/>
      <c r="G229" s="87"/>
      <c r="H229" s="2"/>
      <c r="I229" s="8"/>
      <c r="J229" s="87"/>
      <c r="K229" s="2"/>
      <c r="L229" s="8"/>
      <c r="M229" s="87"/>
      <c r="P229" s="87"/>
      <c r="Q229" s="70"/>
      <c r="R229" s="70"/>
    </row>
    <row r="230" spans="1:18" x14ac:dyDescent="0.5">
      <c r="A230" s="3"/>
      <c r="B230" s="3"/>
      <c r="C230" s="86"/>
      <c r="D230" s="87"/>
      <c r="E230" s="2"/>
      <c r="F230" s="8"/>
      <c r="G230" s="87"/>
      <c r="H230" s="2"/>
      <c r="I230" s="8"/>
      <c r="J230" s="87"/>
      <c r="K230" s="2"/>
      <c r="L230" s="8"/>
      <c r="M230" s="87"/>
      <c r="P230" s="87"/>
      <c r="Q230" s="70"/>
      <c r="R230" s="70"/>
    </row>
    <row r="231" spans="1:18" x14ac:dyDescent="0.5">
      <c r="A231" s="3"/>
      <c r="B231" s="3"/>
      <c r="C231" s="86"/>
      <c r="D231" s="87"/>
      <c r="E231" s="2"/>
      <c r="F231" s="8"/>
      <c r="G231" s="87"/>
      <c r="H231" s="2"/>
      <c r="I231" s="8"/>
      <c r="J231" s="87"/>
      <c r="K231" s="2"/>
      <c r="L231" s="8"/>
      <c r="M231" s="87"/>
      <c r="P231" s="87"/>
      <c r="Q231" s="70"/>
      <c r="R231" s="70"/>
    </row>
    <row r="232" spans="1:18" x14ac:dyDescent="0.5">
      <c r="A232" s="3"/>
      <c r="B232" s="3"/>
      <c r="C232" s="86"/>
      <c r="D232" s="87"/>
      <c r="E232" s="2"/>
      <c r="F232" s="8"/>
      <c r="G232" s="87"/>
      <c r="H232" s="2"/>
      <c r="I232" s="8"/>
      <c r="J232" s="87"/>
      <c r="K232" s="2"/>
      <c r="L232" s="8"/>
      <c r="M232" s="87"/>
      <c r="P232" s="87"/>
      <c r="Q232" s="70"/>
      <c r="R232" s="70"/>
    </row>
    <row r="233" spans="1:18" x14ac:dyDescent="0.5">
      <c r="A233" s="3"/>
      <c r="B233" s="3"/>
      <c r="C233" s="86"/>
      <c r="D233" s="87"/>
      <c r="E233" s="2"/>
      <c r="F233" s="8"/>
      <c r="G233" s="87"/>
      <c r="H233" s="2"/>
      <c r="I233" s="8"/>
      <c r="J233" s="87"/>
      <c r="K233" s="2"/>
      <c r="L233" s="8"/>
      <c r="M233" s="87"/>
      <c r="P233" s="87"/>
      <c r="Q233" s="70"/>
      <c r="R233" s="70"/>
    </row>
    <row r="234" spans="1:18" x14ac:dyDescent="0.5">
      <c r="A234" s="3"/>
      <c r="B234" s="3"/>
      <c r="C234" s="86"/>
      <c r="D234" s="87"/>
      <c r="E234" s="2"/>
      <c r="F234" s="8"/>
      <c r="G234" s="87"/>
      <c r="H234" s="2"/>
      <c r="I234" s="8"/>
      <c r="J234" s="87"/>
      <c r="K234" s="2"/>
      <c r="L234" s="8"/>
      <c r="M234" s="87"/>
      <c r="P234" s="87"/>
      <c r="Q234" s="70"/>
      <c r="R234" s="70"/>
    </row>
    <row r="235" spans="1:18" x14ac:dyDescent="0.5">
      <c r="A235" s="3"/>
      <c r="B235" s="3"/>
      <c r="C235" s="86"/>
      <c r="D235" s="87"/>
      <c r="E235" s="2"/>
      <c r="F235" s="8"/>
      <c r="G235" s="87"/>
      <c r="H235" s="2"/>
      <c r="I235" s="8"/>
      <c r="J235" s="87"/>
      <c r="K235" s="2"/>
      <c r="L235" s="8"/>
      <c r="M235" s="87"/>
      <c r="P235" s="87"/>
      <c r="Q235" s="70"/>
      <c r="R235" s="70"/>
    </row>
    <row r="236" spans="1:18" x14ac:dyDescent="0.5">
      <c r="A236" s="3"/>
      <c r="B236" s="3"/>
      <c r="C236" s="86"/>
      <c r="D236" s="87"/>
      <c r="E236" s="2"/>
      <c r="F236" s="8"/>
      <c r="G236" s="87"/>
      <c r="H236" s="2"/>
      <c r="I236" s="8"/>
      <c r="J236" s="87"/>
      <c r="K236" s="2"/>
      <c r="L236" s="8"/>
      <c r="M236" s="87"/>
      <c r="P236" s="87"/>
      <c r="Q236" s="70"/>
      <c r="R236" s="70"/>
    </row>
    <row r="237" spans="1:18" x14ac:dyDescent="0.5">
      <c r="B237" s="3"/>
      <c r="C237" s="86"/>
      <c r="D237" s="87"/>
      <c r="E237" s="2"/>
      <c r="F237" s="8"/>
      <c r="G237" s="87"/>
      <c r="H237" s="2"/>
      <c r="I237" s="8"/>
      <c r="J237" s="87"/>
      <c r="K237" s="2"/>
      <c r="L237" s="8"/>
      <c r="M237" s="87"/>
      <c r="P237" s="87"/>
      <c r="Q237" s="70"/>
      <c r="R237" s="70"/>
    </row>
    <row r="238" spans="1:18" x14ac:dyDescent="0.5">
      <c r="B238" s="3"/>
      <c r="C238" s="86"/>
      <c r="D238" s="87"/>
      <c r="E238" s="2"/>
      <c r="F238" s="8"/>
      <c r="G238" s="87"/>
      <c r="H238" s="2"/>
      <c r="I238" s="8"/>
      <c r="J238" s="87"/>
      <c r="K238" s="2"/>
      <c r="L238" s="8"/>
      <c r="M238" s="87"/>
      <c r="P238" s="87"/>
      <c r="Q238" s="70"/>
      <c r="R238" s="70"/>
    </row>
    <row r="239" spans="1:18" x14ac:dyDescent="0.5">
      <c r="B239" s="3"/>
      <c r="C239" s="86"/>
      <c r="D239" s="87"/>
      <c r="E239" s="2"/>
      <c r="F239" s="8"/>
      <c r="G239" s="87"/>
      <c r="H239" s="2"/>
      <c r="I239" s="8"/>
      <c r="J239" s="87"/>
      <c r="K239" s="2"/>
      <c r="L239" s="8"/>
      <c r="M239" s="87"/>
      <c r="P239" s="87"/>
      <c r="Q239" s="70"/>
      <c r="R239" s="70"/>
    </row>
    <row r="240" spans="1:18" x14ac:dyDescent="0.5">
      <c r="B240" s="3"/>
      <c r="C240" s="86"/>
      <c r="D240" s="87"/>
      <c r="E240" s="2"/>
      <c r="F240" s="8"/>
      <c r="G240" s="87"/>
      <c r="H240" s="2"/>
      <c r="I240" s="8"/>
      <c r="J240" s="87"/>
      <c r="K240" s="2"/>
      <c r="L240" s="8"/>
      <c r="M240" s="87"/>
      <c r="P240" s="87"/>
      <c r="Q240" s="70"/>
      <c r="R240" s="70"/>
    </row>
    <row r="241" spans="1:18" x14ac:dyDescent="0.5">
      <c r="B241" s="3"/>
      <c r="C241" s="86"/>
      <c r="D241" s="87"/>
      <c r="E241" s="2"/>
      <c r="F241" s="8"/>
      <c r="G241" s="87"/>
      <c r="H241" s="2"/>
      <c r="I241" s="8"/>
      <c r="J241" s="87"/>
      <c r="K241" s="2"/>
      <c r="L241" s="8"/>
      <c r="M241" s="87"/>
      <c r="P241" s="87"/>
      <c r="Q241" s="70"/>
      <c r="R241" s="70"/>
    </row>
    <row r="242" spans="1:18" x14ac:dyDescent="0.5">
      <c r="B242" s="3"/>
      <c r="C242" s="86"/>
      <c r="D242" s="87"/>
      <c r="E242" s="2"/>
      <c r="F242" s="8"/>
      <c r="G242" s="87"/>
      <c r="H242" s="2"/>
      <c r="I242" s="8"/>
      <c r="J242" s="87"/>
      <c r="K242" s="2"/>
      <c r="L242" s="8"/>
      <c r="M242" s="87"/>
      <c r="P242" s="87"/>
      <c r="Q242" s="70"/>
      <c r="R242" s="70"/>
    </row>
    <row r="243" spans="1:18" x14ac:dyDescent="0.5">
      <c r="B243" s="3"/>
      <c r="C243" s="86"/>
      <c r="D243" s="87"/>
      <c r="E243" s="2"/>
      <c r="F243" s="8"/>
      <c r="G243" s="87"/>
      <c r="H243" s="2"/>
      <c r="I243" s="8"/>
      <c r="J243" s="87"/>
      <c r="K243" s="2"/>
      <c r="L243" s="8"/>
      <c r="M243" s="87"/>
      <c r="P243" s="87"/>
      <c r="Q243" s="70"/>
      <c r="R243" s="70"/>
    </row>
    <row r="244" spans="1:18" x14ac:dyDescent="0.5">
      <c r="B244" s="3"/>
      <c r="C244" s="86"/>
      <c r="D244" s="87"/>
      <c r="E244" s="2"/>
      <c r="F244" s="8"/>
      <c r="G244" s="87"/>
      <c r="H244" s="2"/>
      <c r="I244" s="8"/>
      <c r="J244" s="87"/>
      <c r="K244" s="2"/>
      <c r="L244" s="8"/>
      <c r="M244" s="87"/>
      <c r="P244" s="87"/>
      <c r="Q244" s="70"/>
      <c r="R244" s="70"/>
    </row>
    <row r="245" spans="1:18" x14ac:dyDescent="0.5">
      <c r="B245" s="3"/>
      <c r="C245" s="86"/>
      <c r="D245" s="87"/>
      <c r="E245" s="2"/>
      <c r="F245" s="8"/>
      <c r="G245" s="87"/>
      <c r="H245" s="2"/>
      <c r="I245" s="8"/>
      <c r="J245" s="87"/>
      <c r="K245" s="2"/>
      <c r="L245" s="8"/>
      <c r="M245" s="87"/>
      <c r="P245" s="87"/>
      <c r="Q245" s="70"/>
      <c r="R245" s="70"/>
    </row>
    <row r="246" spans="1:18" x14ac:dyDescent="0.5">
      <c r="B246" s="3"/>
      <c r="C246" s="86"/>
      <c r="D246" s="87"/>
      <c r="E246" s="2"/>
      <c r="F246" s="8"/>
      <c r="G246" s="87"/>
      <c r="H246" s="2"/>
      <c r="I246" s="8"/>
      <c r="J246" s="87"/>
      <c r="K246" s="2"/>
      <c r="L246" s="8"/>
      <c r="M246" s="87"/>
      <c r="P246" s="87"/>
      <c r="Q246" s="70"/>
      <c r="R246" s="70"/>
    </row>
    <row r="247" spans="1:18" x14ac:dyDescent="0.5">
      <c r="B247" s="3"/>
      <c r="C247" s="86"/>
      <c r="D247" s="87"/>
      <c r="E247" s="2"/>
      <c r="F247" s="8"/>
      <c r="G247" s="87"/>
      <c r="H247" s="2"/>
      <c r="I247" s="8"/>
      <c r="J247" s="87"/>
      <c r="K247" s="2"/>
      <c r="L247" s="8"/>
      <c r="M247" s="87"/>
      <c r="P247" s="87"/>
      <c r="Q247" s="70"/>
      <c r="R247" s="70"/>
    </row>
    <row r="248" spans="1:18" x14ac:dyDescent="0.5">
      <c r="B248" s="3"/>
      <c r="C248" s="86"/>
      <c r="D248" s="87"/>
      <c r="E248" s="2"/>
      <c r="F248" s="8"/>
      <c r="G248" s="87"/>
      <c r="H248" s="2"/>
      <c r="I248" s="8"/>
      <c r="J248" s="87"/>
      <c r="K248" s="2"/>
      <c r="L248" s="8"/>
      <c r="M248" s="87"/>
      <c r="P248" s="87"/>
      <c r="Q248" s="70"/>
      <c r="R248" s="70"/>
    </row>
    <row r="249" spans="1:18" x14ac:dyDescent="0.5">
      <c r="B249" s="3"/>
      <c r="C249" s="86"/>
      <c r="D249" s="87"/>
      <c r="E249" s="2"/>
      <c r="F249" s="8"/>
      <c r="G249" s="87"/>
      <c r="H249" s="2"/>
      <c r="I249" s="8"/>
      <c r="J249" s="87"/>
      <c r="K249" s="2"/>
      <c r="L249" s="8"/>
      <c r="M249" s="87"/>
      <c r="P249" s="87"/>
      <c r="Q249" s="70"/>
      <c r="R249" s="70"/>
    </row>
    <row r="250" spans="1:18" x14ac:dyDescent="0.5">
      <c r="B250" s="3"/>
      <c r="C250" s="86"/>
      <c r="D250" s="87"/>
      <c r="E250" s="2"/>
      <c r="F250" s="8"/>
      <c r="G250" s="87"/>
      <c r="H250" s="2"/>
      <c r="I250" s="8"/>
      <c r="J250" s="87"/>
      <c r="K250" s="2"/>
      <c r="L250" s="8"/>
      <c r="M250" s="87"/>
      <c r="P250" s="87"/>
      <c r="Q250" s="70"/>
      <c r="R250" s="70"/>
    </row>
    <row r="251" spans="1:18" x14ac:dyDescent="0.5">
      <c r="B251" s="3"/>
      <c r="C251" s="86"/>
      <c r="D251" s="87"/>
      <c r="E251" s="2"/>
      <c r="F251" s="8"/>
      <c r="G251" s="87"/>
      <c r="H251" s="2"/>
      <c r="I251" s="8"/>
      <c r="J251" s="87"/>
      <c r="K251" s="2"/>
      <c r="L251" s="8"/>
      <c r="M251" s="87"/>
      <c r="P251" s="87"/>
      <c r="Q251" s="70"/>
      <c r="R251" s="70"/>
    </row>
    <row r="252" spans="1:18" x14ac:dyDescent="0.5">
      <c r="B252" s="3"/>
      <c r="C252" s="86"/>
      <c r="D252" s="87"/>
      <c r="E252" s="2"/>
      <c r="F252" s="8"/>
      <c r="G252" s="87"/>
      <c r="H252" s="2"/>
      <c r="I252" s="8"/>
      <c r="J252" s="87"/>
      <c r="K252" s="2"/>
      <c r="L252" s="8"/>
      <c r="M252" s="87"/>
      <c r="P252" s="87"/>
      <c r="Q252" s="70"/>
      <c r="R252" s="70"/>
    </row>
    <row r="253" spans="1:18" x14ac:dyDescent="0.5">
      <c r="A253" s="88"/>
      <c r="B253" s="3"/>
      <c r="C253" s="86"/>
      <c r="D253" s="8"/>
      <c r="E253" s="89"/>
      <c r="F253" s="8"/>
      <c r="G253" s="8"/>
      <c r="H253" s="89"/>
      <c r="I253" s="8"/>
      <c r="J253" s="90"/>
      <c r="K253" s="91"/>
      <c r="L253" s="90"/>
      <c r="M253" s="70"/>
      <c r="P253" s="92"/>
      <c r="Q253" s="70"/>
      <c r="R253" s="70"/>
    </row>
    <row r="254" spans="1:18" x14ac:dyDescent="0.5">
      <c r="A254" s="88"/>
      <c r="B254" s="3"/>
      <c r="C254" s="86"/>
      <c r="D254" s="8"/>
      <c r="E254" s="89"/>
      <c r="F254" s="8"/>
      <c r="G254" s="8"/>
      <c r="H254" s="89"/>
      <c r="I254" s="8"/>
      <c r="J254" s="90"/>
      <c r="K254" s="91"/>
      <c r="L254" s="90"/>
      <c r="M254" s="70"/>
      <c r="P254" s="70"/>
      <c r="Q254" s="70"/>
      <c r="R254" s="70"/>
    </row>
    <row r="255" spans="1:18" x14ac:dyDescent="0.5">
      <c r="A255" s="88"/>
      <c r="B255" s="3"/>
      <c r="C255" s="86"/>
      <c r="D255" s="8"/>
      <c r="E255" s="89"/>
      <c r="F255" s="8"/>
      <c r="G255" s="8"/>
      <c r="H255" s="89"/>
      <c r="I255" s="8"/>
      <c r="J255" s="90"/>
      <c r="K255" s="91"/>
      <c r="L255" s="90"/>
      <c r="M255" s="70"/>
      <c r="P255" s="70"/>
      <c r="Q255" s="70"/>
      <c r="R255" s="70"/>
    </row>
    <row r="256" spans="1:18" x14ac:dyDescent="0.5">
      <c r="A256" s="3"/>
      <c r="D256" s="3"/>
      <c r="E256" s="2"/>
      <c r="G256" s="3"/>
      <c r="H256" s="2"/>
      <c r="K256" s="2"/>
      <c r="O256" s="26"/>
    </row>
    <row r="257" spans="1:18" x14ac:dyDescent="0.5">
      <c r="D257" s="3"/>
      <c r="E257" s="2"/>
      <c r="G257" s="3"/>
      <c r="H257" s="2"/>
      <c r="K257" s="2"/>
      <c r="O257" s="26"/>
    </row>
    <row r="258" spans="1:18" x14ac:dyDescent="0.5">
      <c r="A258" s="3"/>
      <c r="E258" s="2"/>
      <c r="H258" s="2"/>
      <c r="K258" s="2"/>
    </row>
    <row r="259" spans="1:18" x14ac:dyDescent="0.5">
      <c r="A259" s="3"/>
      <c r="B259" s="3"/>
      <c r="C259" s="3"/>
      <c r="D259" s="3"/>
      <c r="E259" s="2"/>
      <c r="G259" s="3"/>
      <c r="H259" s="2"/>
      <c r="J259" s="3"/>
      <c r="K259" s="2"/>
      <c r="M259" s="3"/>
      <c r="N259" s="26"/>
      <c r="R259" s="3"/>
    </row>
    <row r="260" spans="1:18" x14ac:dyDescent="0.5">
      <c r="A260" s="3"/>
      <c r="B260" s="3"/>
      <c r="C260" s="3"/>
      <c r="D260" s="3"/>
      <c r="E260" s="2"/>
      <c r="H260" s="2"/>
      <c r="K260" s="2"/>
      <c r="M260" s="3"/>
      <c r="P260" s="3"/>
    </row>
    <row r="261" spans="1:18" x14ac:dyDescent="0.5">
      <c r="A261" s="3"/>
      <c r="B261" s="3"/>
      <c r="C261" s="3"/>
      <c r="D261" s="3"/>
      <c r="E261" s="20"/>
      <c r="F261" s="3"/>
      <c r="G261" s="3"/>
      <c r="H261" s="20"/>
      <c r="I261" s="3"/>
      <c r="J261" s="3"/>
      <c r="K261" s="20"/>
      <c r="L261" s="3"/>
      <c r="M261" s="3"/>
    </row>
    <row r="262" spans="1:18" x14ac:dyDescent="0.5">
      <c r="A262" s="3"/>
      <c r="B262" s="3"/>
      <c r="C262" s="3"/>
      <c r="D262" s="3"/>
      <c r="E262" s="20"/>
      <c r="G262" s="3"/>
      <c r="H262" s="20"/>
      <c r="J262" s="3"/>
      <c r="K262" s="20"/>
      <c r="M262" s="3"/>
      <c r="N262" s="26"/>
      <c r="P262" s="3"/>
      <c r="Q262" s="3"/>
    </row>
    <row r="263" spans="1:18" x14ac:dyDescent="0.5">
      <c r="A263" s="3"/>
      <c r="B263" s="3"/>
      <c r="C263" s="3"/>
      <c r="D263" s="3"/>
      <c r="E263" s="20"/>
      <c r="G263" s="3"/>
      <c r="H263" s="20"/>
      <c r="J263" s="3"/>
      <c r="K263" s="20"/>
      <c r="M263" s="3"/>
      <c r="N263" s="26"/>
      <c r="P263" s="3"/>
      <c r="Q263" s="3"/>
    </row>
    <row r="264" spans="1:18" x14ac:dyDescent="0.5">
      <c r="A264" s="3"/>
      <c r="B264" s="3"/>
      <c r="C264" s="3"/>
      <c r="D264" s="3"/>
      <c r="E264" s="20"/>
      <c r="F264" s="3"/>
      <c r="G264" s="3"/>
      <c r="H264" s="20"/>
      <c r="I264" s="3"/>
      <c r="J264" s="3"/>
      <c r="K264" s="20"/>
      <c r="L264" s="3"/>
      <c r="M264" s="3"/>
      <c r="N264" s="26"/>
      <c r="O264" s="26"/>
      <c r="P264" s="3"/>
      <c r="Q264" s="3"/>
      <c r="R264" s="3"/>
    </row>
    <row r="265" spans="1:18" x14ac:dyDescent="0.5">
      <c r="A265" s="3"/>
      <c r="E265" s="2"/>
      <c r="H265" s="2"/>
      <c r="K265" s="2"/>
    </row>
    <row r="266" spans="1:18" x14ac:dyDescent="0.5">
      <c r="A266" s="3"/>
      <c r="B266" s="3"/>
      <c r="C266" s="86"/>
      <c r="D266" s="87"/>
      <c r="E266" s="2"/>
      <c r="F266" s="8"/>
      <c r="G266" s="87"/>
      <c r="H266" s="2"/>
      <c r="I266" s="8"/>
      <c r="J266" s="87"/>
      <c r="K266" s="2"/>
      <c r="L266" s="8"/>
      <c r="M266" s="87"/>
      <c r="P266" s="87"/>
      <c r="Q266" s="70"/>
      <c r="R266" s="70"/>
    </row>
    <row r="267" spans="1:18" x14ac:dyDescent="0.5">
      <c r="A267" s="3"/>
      <c r="B267" s="3"/>
      <c r="C267" s="86"/>
      <c r="D267" s="8"/>
      <c r="E267" s="2"/>
      <c r="F267" s="8"/>
      <c r="G267" s="8"/>
      <c r="H267" s="2"/>
      <c r="I267" s="8"/>
      <c r="J267" s="8"/>
      <c r="K267" s="89"/>
      <c r="L267" s="90"/>
      <c r="M267" s="70"/>
      <c r="P267" s="70"/>
      <c r="Q267" s="70"/>
      <c r="R267" s="70"/>
    </row>
    <row r="268" spans="1:18" x14ac:dyDescent="0.5">
      <c r="A268" s="3"/>
      <c r="B268" s="3"/>
      <c r="C268" s="86"/>
      <c r="D268" s="8"/>
      <c r="E268" s="2"/>
      <c r="F268" s="8"/>
      <c r="G268" s="8"/>
      <c r="H268" s="2"/>
      <c r="I268" s="8"/>
      <c r="J268" s="8"/>
      <c r="K268" s="89"/>
      <c r="L268" s="90"/>
      <c r="M268" s="70"/>
      <c r="P268" s="70"/>
      <c r="Q268" s="70"/>
      <c r="R268" s="70"/>
    </row>
    <row r="269" spans="1:18" x14ac:dyDescent="0.5">
      <c r="A269" s="3"/>
      <c r="B269" s="3"/>
      <c r="C269" s="86"/>
      <c r="D269" s="8"/>
      <c r="E269" s="2"/>
      <c r="F269" s="8"/>
      <c r="G269" s="8"/>
      <c r="H269" s="2"/>
      <c r="I269" s="8"/>
      <c r="J269" s="8"/>
      <c r="K269" s="89"/>
      <c r="L269" s="90"/>
      <c r="M269" s="70"/>
      <c r="P269" s="70"/>
      <c r="Q269" s="70"/>
      <c r="R269" s="70"/>
    </row>
    <row r="270" spans="1:18" x14ac:dyDescent="0.5">
      <c r="A270" s="3"/>
      <c r="B270" s="3"/>
      <c r="C270" s="86"/>
      <c r="D270" s="87"/>
      <c r="E270" s="2"/>
      <c r="F270" s="8"/>
      <c r="G270" s="87"/>
      <c r="H270" s="2"/>
      <c r="I270" s="8"/>
      <c r="J270" s="87"/>
      <c r="K270" s="2"/>
      <c r="L270" s="8"/>
      <c r="M270" s="87"/>
      <c r="P270" s="87"/>
      <c r="Q270" s="70"/>
      <c r="R270" s="70"/>
    </row>
    <row r="271" spans="1:18" x14ac:dyDescent="0.5">
      <c r="A271" s="3"/>
      <c r="B271" s="3"/>
      <c r="C271" s="86"/>
      <c r="D271" s="8"/>
      <c r="E271" s="2"/>
      <c r="F271" s="8"/>
      <c r="G271" s="8"/>
      <c r="H271" s="2"/>
      <c r="I271" s="8"/>
      <c r="J271" s="8"/>
      <c r="K271" s="2"/>
      <c r="L271" s="8"/>
      <c r="M271" s="70"/>
      <c r="P271" s="70"/>
      <c r="Q271" s="70"/>
      <c r="R271" s="70"/>
    </row>
    <row r="272" spans="1:18" x14ac:dyDescent="0.5">
      <c r="B272" s="3"/>
      <c r="C272" s="86"/>
      <c r="D272" s="8"/>
      <c r="E272" s="2"/>
      <c r="F272" s="8"/>
      <c r="G272" s="8"/>
      <c r="H272" s="2"/>
      <c r="I272" s="8"/>
      <c r="J272" s="8"/>
      <c r="K272" s="2"/>
      <c r="L272" s="8"/>
      <c r="M272" s="70"/>
      <c r="P272" s="70"/>
      <c r="Q272" s="70"/>
      <c r="R272" s="70"/>
    </row>
    <row r="273" spans="1:18" x14ac:dyDescent="0.5">
      <c r="A273" s="3"/>
      <c r="B273" s="3"/>
      <c r="C273" s="86"/>
      <c r="D273" s="8"/>
      <c r="E273" s="2"/>
      <c r="F273" s="8"/>
      <c r="G273" s="8"/>
      <c r="H273" s="2"/>
      <c r="I273" s="8"/>
      <c r="J273" s="8"/>
      <c r="K273" s="2"/>
      <c r="L273" s="8"/>
      <c r="M273" s="70"/>
      <c r="P273" s="70"/>
      <c r="Q273" s="70"/>
      <c r="R273" s="70"/>
    </row>
    <row r="274" spans="1:18" x14ac:dyDescent="0.5">
      <c r="A274" s="3"/>
      <c r="B274" s="3"/>
      <c r="C274" s="86"/>
      <c r="D274" s="8"/>
      <c r="E274" s="2"/>
      <c r="F274" s="8"/>
      <c r="G274" s="8"/>
      <c r="H274" s="2"/>
      <c r="I274" s="8"/>
      <c r="J274" s="8"/>
      <c r="K274" s="2"/>
      <c r="L274" s="8"/>
      <c r="M274" s="70"/>
      <c r="P274" s="70"/>
      <c r="Q274" s="70"/>
      <c r="R274" s="70"/>
    </row>
    <row r="275" spans="1:18" x14ac:dyDescent="0.5">
      <c r="A275" s="3"/>
      <c r="B275" s="3"/>
      <c r="C275" s="86"/>
      <c r="D275" s="87"/>
      <c r="E275" s="2"/>
      <c r="F275" s="8"/>
      <c r="G275" s="87"/>
      <c r="H275" s="2"/>
      <c r="I275" s="8"/>
      <c r="J275" s="87"/>
      <c r="K275" s="2"/>
      <c r="L275" s="8"/>
      <c r="M275" s="70"/>
      <c r="P275" s="70"/>
      <c r="Q275" s="70"/>
      <c r="R275" s="70"/>
    </row>
    <row r="276" spans="1:18" x14ac:dyDescent="0.5">
      <c r="A276" s="3"/>
      <c r="B276" s="3"/>
      <c r="C276" s="86"/>
      <c r="D276" s="8"/>
      <c r="E276" s="2"/>
      <c r="F276" s="8"/>
      <c r="G276" s="8"/>
      <c r="H276" s="2"/>
      <c r="I276" s="8"/>
      <c r="J276" s="8"/>
      <c r="K276" s="2"/>
      <c r="L276" s="8"/>
      <c r="M276" s="70"/>
      <c r="P276" s="70"/>
      <c r="Q276" s="70"/>
      <c r="R276" s="70"/>
    </row>
    <row r="277" spans="1:18" x14ac:dyDescent="0.5">
      <c r="A277" s="3"/>
      <c r="B277" s="3"/>
      <c r="C277" s="86"/>
      <c r="D277" s="12"/>
      <c r="E277" s="2"/>
      <c r="F277" s="8"/>
      <c r="G277" s="12"/>
      <c r="H277" s="2"/>
      <c r="I277" s="8"/>
      <c r="J277" s="12"/>
      <c r="K277" s="2"/>
      <c r="L277" s="8"/>
      <c r="M277" s="87"/>
      <c r="P277" s="87"/>
      <c r="Q277" s="70"/>
      <c r="R277" s="70"/>
    </row>
    <row r="278" spans="1:18" x14ac:dyDescent="0.5">
      <c r="A278" s="3"/>
      <c r="B278" s="3"/>
      <c r="C278" s="86"/>
      <c r="D278" s="8"/>
      <c r="E278" s="2"/>
      <c r="F278" s="8"/>
      <c r="G278" s="8"/>
      <c r="H278" s="2"/>
      <c r="I278" s="8"/>
      <c r="J278" s="8"/>
      <c r="K278" s="2"/>
      <c r="L278" s="8"/>
      <c r="M278" s="70"/>
      <c r="P278" s="70"/>
      <c r="Q278" s="70"/>
      <c r="R278" s="70"/>
    </row>
    <row r="279" spans="1:18" x14ac:dyDescent="0.5">
      <c r="B279" s="3"/>
      <c r="C279" s="86"/>
      <c r="D279" s="8"/>
      <c r="E279" s="2"/>
      <c r="F279" s="8"/>
      <c r="G279" s="8"/>
      <c r="H279" s="2"/>
      <c r="I279" s="8"/>
      <c r="J279" s="8"/>
      <c r="K279" s="2"/>
      <c r="L279" s="8"/>
      <c r="M279" s="70"/>
      <c r="P279" s="70"/>
      <c r="Q279" s="70"/>
      <c r="R279" s="70"/>
    </row>
    <row r="280" spans="1:18" x14ac:dyDescent="0.5">
      <c r="B280" s="3"/>
      <c r="C280" s="86"/>
      <c r="D280" s="8"/>
      <c r="E280" s="2"/>
      <c r="F280" s="8"/>
      <c r="G280" s="8"/>
      <c r="H280" s="2"/>
      <c r="I280" s="8"/>
      <c r="J280" s="8"/>
      <c r="K280" s="2"/>
      <c r="L280" s="8"/>
      <c r="M280" s="70"/>
      <c r="P280" s="70"/>
      <c r="Q280" s="70"/>
      <c r="R280" s="70"/>
    </row>
    <row r="281" spans="1:18" x14ac:dyDescent="0.5">
      <c r="B281" s="3"/>
      <c r="C281" s="86"/>
      <c r="D281" s="8"/>
      <c r="E281" s="2"/>
      <c r="F281" s="8"/>
      <c r="G281" s="8"/>
      <c r="H281" s="2"/>
      <c r="I281" s="8"/>
      <c r="J281" s="8"/>
      <c r="K281" s="2"/>
      <c r="L281" s="8"/>
      <c r="M281" s="70"/>
      <c r="P281" s="70"/>
      <c r="Q281" s="70"/>
      <c r="R281" s="70"/>
    </row>
    <row r="282" spans="1:18" x14ac:dyDescent="0.5">
      <c r="B282" s="3"/>
      <c r="C282" s="86"/>
      <c r="D282" s="87"/>
      <c r="E282" s="2"/>
      <c r="F282" s="8"/>
      <c r="G282" s="12"/>
      <c r="H282" s="2"/>
      <c r="I282" s="8"/>
      <c r="J282" s="87"/>
      <c r="K282" s="2"/>
      <c r="L282" s="8"/>
      <c r="M282" s="87"/>
      <c r="P282" s="87"/>
      <c r="Q282" s="70"/>
      <c r="R282" s="70"/>
    </row>
    <row r="283" spans="1:18" x14ac:dyDescent="0.5">
      <c r="B283" s="3"/>
      <c r="C283" s="86"/>
      <c r="D283" s="12"/>
      <c r="E283" s="2"/>
      <c r="F283" s="8"/>
      <c r="G283" s="12"/>
      <c r="H283" s="2"/>
      <c r="I283" s="8"/>
      <c r="J283" s="12"/>
      <c r="K283" s="2"/>
      <c r="L283" s="8"/>
      <c r="M283" s="87"/>
      <c r="P283" s="87"/>
      <c r="Q283" s="70"/>
      <c r="R283" s="70"/>
    </row>
    <row r="284" spans="1:18" x14ac:dyDescent="0.5">
      <c r="A284" s="3"/>
      <c r="B284" s="3"/>
      <c r="C284" s="86"/>
      <c r="D284" s="12"/>
      <c r="E284" s="2"/>
      <c r="F284" s="8"/>
      <c r="G284" s="12"/>
      <c r="H284" s="2"/>
      <c r="I284" s="8"/>
      <c r="J284" s="12"/>
      <c r="K284" s="2"/>
      <c r="L284" s="8"/>
      <c r="M284" s="87"/>
      <c r="P284" s="87"/>
      <c r="Q284" s="70"/>
      <c r="R284" s="70"/>
    </row>
    <row r="285" spans="1:18" x14ac:dyDescent="0.5">
      <c r="A285" s="3"/>
      <c r="B285" s="3"/>
      <c r="C285" s="86"/>
      <c r="D285" s="8"/>
      <c r="E285" s="2"/>
      <c r="F285" s="8"/>
      <c r="G285" s="8"/>
      <c r="H285" s="2"/>
      <c r="I285" s="8"/>
      <c r="J285" s="8"/>
      <c r="K285" s="2"/>
      <c r="L285" s="8"/>
      <c r="M285" s="70"/>
      <c r="P285" s="70"/>
      <c r="Q285" s="70"/>
      <c r="R285" s="70"/>
    </row>
    <row r="286" spans="1:18" x14ac:dyDescent="0.5">
      <c r="B286" s="3"/>
      <c r="C286" s="86"/>
      <c r="D286" s="8"/>
      <c r="E286" s="2"/>
      <c r="F286" s="8"/>
      <c r="G286" s="8"/>
      <c r="H286" s="2"/>
      <c r="I286" s="8"/>
      <c r="J286" s="8"/>
      <c r="K286" s="2"/>
      <c r="L286" s="8"/>
      <c r="M286" s="70"/>
      <c r="P286" s="70"/>
      <c r="Q286" s="70"/>
      <c r="R286" s="70"/>
    </row>
    <row r="287" spans="1:18" x14ac:dyDescent="0.5">
      <c r="B287" s="3"/>
      <c r="C287" s="86"/>
      <c r="D287" s="8"/>
      <c r="E287" s="2"/>
      <c r="F287" s="8"/>
      <c r="G287" s="8"/>
      <c r="H287" s="2"/>
      <c r="I287" s="8"/>
      <c r="J287" s="8"/>
      <c r="K287" s="2"/>
      <c r="L287" s="8"/>
      <c r="M287" s="70"/>
      <c r="P287" s="70"/>
      <c r="Q287" s="70"/>
      <c r="R287" s="70"/>
    </row>
    <row r="288" spans="1:18" x14ac:dyDescent="0.5">
      <c r="B288" s="3"/>
      <c r="C288" s="86"/>
      <c r="D288" s="87"/>
      <c r="E288" s="2"/>
      <c r="F288" s="8"/>
      <c r="G288" s="87"/>
      <c r="H288" s="2"/>
      <c r="I288" s="8"/>
      <c r="J288" s="87"/>
      <c r="K288" s="2"/>
      <c r="L288" s="8"/>
      <c r="M288" s="87"/>
      <c r="P288" s="87"/>
      <c r="Q288" s="70"/>
      <c r="R288" s="70"/>
    </row>
    <row r="289" spans="1:18" x14ac:dyDescent="0.5">
      <c r="B289" s="3"/>
      <c r="C289" s="86"/>
      <c r="D289" s="87"/>
      <c r="E289" s="2"/>
      <c r="F289" s="8"/>
      <c r="G289" s="87"/>
      <c r="H289" s="2"/>
      <c r="I289" s="8"/>
      <c r="J289" s="87"/>
      <c r="K289" s="2"/>
      <c r="L289" s="8"/>
      <c r="M289" s="87"/>
      <c r="P289" s="87"/>
      <c r="Q289" s="70"/>
      <c r="R289" s="70"/>
    </row>
    <row r="290" spans="1:18" x14ac:dyDescent="0.5">
      <c r="B290" s="3"/>
      <c r="C290" s="86"/>
      <c r="D290" s="12"/>
      <c r="E290" s="2"/>
      <c r="F290" s="8"/>
      <c r="G290" s="12"/>
      <c r="H290" s="2"/>
      <c r="I290" s="8"/>
      <c r="J290" s="12"/>
      <c r="K290" s="2"/>
      <c r="L290" s="8"/>
      <c r="M290" s="87"/>
      <c r="P290" s="87"/>
      <c r="Q290" s="70"/>
      <c r="R290" s="70"/>
    </row>
    <row r="291" spans="1:18" x14ac:dyDescent="0.5">
      <c r="A291" s="3"/>
      <c r="B291" s="3"/>
      <c r="C291" s="86"/>
      <c r="D291" s="12"/>
      <c r="E291" s="93"/>
      <c r="F291" s="8"/>
      <c r="G291" s="12"/>
      <c r="H291" s="93"/>
      <c r="I291" s="8"/>
      <c r="J291" s="12"/>
      <c r="K291" s="93"/>
      <c r="L291" s="8"/>
      <c r="M291" s="87"/>
      <c r="P291" s="87"/>
      <c r="Q291" s="70"/>
      <c r="R291" s="70"/>
    </row>
    <row r="292" spans="1:18" x14ac:dyDescent="0.5">
      <c r="B292" s="3"/>
      <c r="C292" s="86"/>
      <c r="D292" s="8"/>
      <c r="E292" s="2"/>
      <c r="F292" s="8"/>
      <c r="G292" s="8"/>
      <c r="H292" s="2"/>
      <c r="I292" s="8"/>
      <c r="J292" s="8"/>
      <c r="K292" s="2"/>
      <c r="L292" s="8"/>
      <c r="M292" s="70"/>
      <c r="P292" s="70"/>
      <c r="Q292" s="70"/>
      <c r="R292" s="70"/>
    </row>
    <row r="293" spans="1:18" x14ac:dyDescent="0.5">
      <c r="B293" s="3"/>
      <c r="C293" s="86"/>
      <c r="D293" s="8"/>
      <c r="E293" s="2"/>
      <c r="F293" s="8"/>
      <c r="G293" s="8"/>
      <c r="H293" s="2"/>
      <c r="I293" s="8"/>
      <c r="J293" s="8"/>
      <c r="K293" s="2"/>
      <c r="L293" s="8"/>
      <c r="M293" s="70"/>
      <c r="P293" s="70"/>
      <c r="Q293" s="70"/>
      <c r="R293" s="70"/>
    </row>
    <row r="294" spans="1:18" x14ac:dyDescent="0.5">
      <c r="B294" s="3"/>
      <c r="C294" s="86"/>
      <c r="D294" s="87"/>
      <c r="E294" s="2"/>
      <c r="F294" s="8"/>
      <c r="G294" s="87"/>
      <c r="H294" s="2"/>
      <c r="I294" s="8"/>
      <c r="J294" s="87"/>
      <c r="K294" s="2"/>
      <c r="L294" s="8"/>
      <c r="M294" s="87"/>
      <c r="P294" s="87"/>
      <c r="Q294" s="70"/>
      <c r="R294" s="70"/>
    </row>
    <row r="295" spans="1:18" x14ac:dyDescent="0.5">
      <c r="B295" s="3"/>
      <c r="C295" s="86"/>
      <c r="D295" s="8"/>
      <c r="E295" s="2"/>
      <c r="F295" s="8"/>
      <c r="G295" s="8"/>
      <c r="H295" s="2"/>
      <c r="I295" s="8"/>
      <c r="J295" s="8"/>
      <c r="K295" s="2"/>
      <c r="L295" s="8"/>
      <c r="M295" s="70"/>
      <c r="P295" s="70"/>
      <c r="Q295" s="70"/>
      <c r="R295" s="70"/>
    </row>
    <row r="296" spans="1:18" x14ac:dyDescent="0.5">
      <c r="B296" s="3"/>
      <c r="C296" s="86"/>
      <c r="D296" s="8"/>
      <c r="E296" s="2"/>
      <c r="F296" s="8"/>
      <c r="G296" s="8"/>
      <c r="H296" s="2"/>
      <c r="I296" s="8"/>
      <c r="J296" s="8"/>
      <c r="K296" s="2"/>
      <c r="L296" s="8"/>
      <c r="M296" s="70"/>
      <c r="P296" s="70"/>
      <c r="Q296" s="70"/>
      <c r="R296" s="70"/>
    </row>
    <row r="297" spans="1:18" x14ac:dyDescent="0.5">
      <c r="B297" s="3"/>
      <c r="C297" s="86"/>
      <c r="D297" s="8"/>
      <c r="E297" s="2"/>
      <c r="F297" s="8"/>
      <c r="G297" s="8"/>
      <c r="H297" s="2"/>
      <c r="I297" s="8"/>
      <c r="J297" s="8"/>
      <c r="K297" s="2"/>
      <c r="L297" s="8"/>
      <c r="M297" s="70"/>
      <c r="P297" s="70"/>
      <c r="Q297" s="70"/>
      <c r="R297" s="70"/>
    </row>
    <row r="298" spans="1:18" x14ac:dyDescent="0.5">
      <c r="A298" s="3"/>
      <c r="B298" s="3"/>
      <c r="D298" s="12"/>
      <c r="E298" s="2"/>
      <c r="F298" s="2"/>
      <c r="G298" s="12"/>
      <c r="H298" s="2"/>
      <c r="I298" s="2"/>
      <c r="J298" s="12"/>
      <c r="K298" s="2"/>
      <c r="L298" s="8"/>
      <c r="M298" s="87"/>
      <c r="P298" s="87"/>
      <c r="Q298" s="70"/>
      <c r="R298" s="70"/>
    </row>
    <row r="299" spans="1:18" x14ac:dyDescent="0.5">
      <c r="A299" s="88"/>
      <c r="E299" s="2"/>
      <c r="H299" s="2"/>
      <c r="K299" s="91"/>
      <c r="P299" s="92"/>
    </row>
    <row r="300" spans="1:18" x14ac:dyDescent="0.5">
      <c r="A300" s="3"/>
      <c r="E300" s="2"/>
      <c r="H300" s="2"/>
      <c r="K300" s="2"/>
    </row>
    <row r="301" spans="1:18" x14ac:dyDescent="0.5">
      <c r="A301" s="3"/>
      <c r="E301" s="2"/>
      <c r="H301" s="2"/>
      <c r="K301" s="2"/>
    </row>
    <row r="302" spans="1:18" x14ac:dyDescent="0.5">
      <c r="E302" s="2"/>
      <c r="H302" s="2"/>
      <c r="K302" s="2"/>
    </row>
    <row r="303" spans="1:18" x14ac:dyDescent="0.5">
      <c r="E303" s="2"/>
      <c r="H303" s="2"/>
      <c r="K303" s="2"/>
    </row>
    <row r="304" spans="1:18" x14ac:dyDescent="0.5">
      <c r="E304" s="2"/>
      <c r="H304" s="2"/>
      <c r="K304" s="2"/>
    </row>
    <row r="305" spans="1:17" x14ac:dyDescent="0.5">
      <c r="E305" s="2"/>
      <c r="H305" s="2"/>
      <c r="K305" s="2"/>
    </row>
    <row r="306" spans="1:17" x14ac:dyDescent="0.5">
      <c r="B306" s="3"/>
      <c r="E306" s="2"/>
      <c r="H306" s="2"/>
      <c r="K306" s="2"/>
    </row>
    <row r="307" spans="1:17" x14ac:dyDescent="0.5">
      <c r="B307" s="3"/>
      <c r="E307" s="2"/>
      <c r="H307" s="2"/>
      <c r="K307" s="2"/>
    </row>
    <row r="308" spans="1:17" x14ac:dyDescent="0.5">
      <c r="E308" s="2"/>
      <c r="H308" s="2"/>
      <c r="K308" s="2"/>
    </row>
    <row r="309" spans="1:17" x14ac:dyDescent="0.5">
      <c r="A309" s="3"/>
      <c r="E309" s="2"/>
      <c r="H309" s="2"/>
      <c r="K309" s="2"/>
    </row>
    <row r="310" spans="1:17" x14ac:dyDescent="0.5">
      <c r="A310" s="3"/>
      <c r="E310" s="2"/>
      <c r="H310" s="2"/>
      <c r="K310" s="2"/>
    </row>
    <row r="311" spans="1:17" x14ac:dyDescent="0.5">
      <c r="E311" s="2"/>
      <c r="H311" s="2"/>
      <c r="K311" s="2"/>
    </row>
    <row r="312" spans="1:17" x14ac:dyDescent="0.5">
      <c r="E312" s="2"/>
      <c r="H312" s="2"/>
      <c r="K312" s="2"/>
    </row>
    <row r="313" spans="1:17" x14ac:dyDescent="0.5">
      <c r="E313" s="2"/>
      <c r="H313" s="2"/>
      <c r="K313" s="2"/>
    </row>
    <row r="314" spans="1:17" x14ac:dyDescent="0.5">
      <c r="E314" s="2"/>
      <c r="H314" s="2"/>
      <c r="K314" s="2"/>
    </row>
    <row r="315" spans="1:17" x14ac:dyDescent="0.5">
      <c r="D315" s="3"/>
      <c r="E315" s="2"/>
      <c r="H315" s="2"/>
      <c r="K315" s="2"/>
    </row>
    <row r="316" spans="1:17" x14ac:dyDescent="0.5">
      <c r="E316" s="2"/>
      <c r="H316" s="2"/>
      <c r="K316" s="2"/>
      <c r="N316" s="26"/>
      <c r="Q316" s="3"/>
    </row>
    <row r="317" spans="1:17" x14ac:dyDescent="0.5">
      <c r="E317" s="2"/>
      <c r="H317" s="2"/>
      <c r="K317" s="2"/>
      <c r="N317" s="26"/>
    </row>
    <row r="318" spans="1:17" x14ac:dyDescent="0.5">
      <c r="E318" s="2"/>
      <c r="H318" s="2"/>
      <c r="K318" s="2"/>
      <c r="N318" s="26"/>
      <c r="O318" s="26"/>
      <c r="P318" s="3"/>
      <c r="Q318" s="3"/>
    </row>
    <row r="319" spans="1:17" x14ac:dyDescent="0.5">
      <c r="E319" s="2"/>
      <c r="H319" s="2"/>
      <c r="K319" s="2"/>
      <c r="N319" s="26"/>
      <c r="O319" s="26"/>
      <c r="P319" s="3"/>
      <c r="Q319" s="3"/>
    </row>
    <row r="320" spans="1:17" x14ac:dyDescent="0.5">
      <c r="A320" s="3"/>
      <c r="B320" s="3"/>
      <c r="E320" s="2"/>
      <c r="F320" s="2"/>
      <c r="G320" s="2"/>
      <c r="H320" s="2"/>
      <c r="I320" s="2"/>
      <c r="J320" s="94"/>
      <c r="K320" s="94"/>
      <c r="L320" s="94"/>
    </row>
    <row r="321" spans="1:12" x14ac:dyDescent="0.5">
      <c r="A321" s="3"/>
      <c r="E321" s="2"/>
      <c r="H321" s="2"/>
      <c r="J321" s="94"/>
      <c r="K321" s="94"/>
      <c r="L321" s="94"/>
    </row>
    <row r="322" spans="1:12" x14ac:dyDescent="0.5">
      <c r="A322" s="3"/>
      <c r="B322" s="3"/>
      <c r="C322" s="86"/>
      <c r="D322" s="86"/>
      <c r="E322" s="2"/>
      <c r="F322" s="8"/>
      <c r="G322" s="86"/>
      <c r="H322" s="2"/>
      <c r="I322" s="8"/>
      <c r="J322" s="95"/>
      <c r="K322" s="94"/>
      <c r="L322" s="94"/>
    </row>
    <row r="323" spans="1:12" x14ac:dyDescent="0.5">
      <c r="A323" s="3"/>
      <c r="B323" s="3"/>
      <c r="C323" s="86"/>
      <c r="D323" s="8"/>
      <c r="E323" s="2"/>
      <c r="F323" s="8"/>
      <c r="G323" s="2"/>
      <c r="H323" s="2"/>
      <c r="I323" s="8"/>
      <c r="J323" s="94"/>
      <c r="K323" s="94"/>
      <c r="L323" s="94"/>
    </row>
    <row r="324" spans="1:12" x14ac:dyDescent="0.5">
      <c r="A324" s="3"/>
      <c r="B324" s="3"/>
      <c r="C324" s="86"/>
      <c r="D324" s="8"/>
      <c r="E324" s="2"/>
      <c r="F324" s="8"/>
      <c r="G324" s="2"/>
      <c r="H324" s="2"/>
      <c r="I324" s="8"/>
      <c r="J324" s="94"/>
      <c r="K324" s="94"/>
      <c r="L324" s="94"/>
    </row>
    <row r="325" spans="1:12" x14ac:dyDescent="0.5">
      <c r="A325" s="3"/>
      <c r="B325" s="3"/>
      <c r="C325" s="86"/>
      <c r="D325" s="8"/>
      <c r="E325" s="2"/>
      <c r="F325" s="8"/>
      <c r="G325" s="2"/>
      <c r="H325" s="2"/>
      <c r="I325" s="8"/>
      <c r="J325" s="94"/>
      <c r="K325" s="94"/>
      <c r="L325" s="94"/>
    </row>
    <row r="326" spans="1:12" x14ac:dyDescent="0.5">
      <c r="A326" s="3"/>
      <c r="B326" s="3"/>
      <c r="C326" s="86"/>
      <c r="D326" s="8"/>
      <c r="E326" s="2"/>
      <c r="F326" s="8"/>
      <c r="G326" s="2"/>
      <c r="H326" s="2"/>
      <c r="I326" s="8"/>
      <c r="J326" s="94"/>
      <c r="K326" s="94"/>
      <c r="L326" s="94"/>
    </row>
    <row r="327" spans="1:12" x14ac:dyDescent="0.5">
      <c r="A327" s="3"/>
      <c r="B327" s="3"/>
      <c r="C327" s="86"/>
      <c r="D327" s="8"/>
      <c r="E327" s="2"/>
      <c r="F327" s="8"/>
      <c r="G327" s="2"/>
      <c r="H327" s="2"/>
      <c r="I327" s="8"/>
      <c r="J327" s="94"/>
      <c r="K327" s="94"/>
      <c r="L327" s="94"/>
    </row>
    <row r="328" spans="1:12" x14ac:dyDescent="0.5">
      <c r="A328" s="3"/>
      <c r="B328" s="3"/>
      <c r="C328" s="86"/>
      <c r="D328" s="8"/>
      <c r="E328" s="2"/>
      <c r="F328" s="8"/>
      <c r="G328" s="2"/>
      <c r="H328" s="2"/>
      <c r="I328" s="8"/>
      <c r="J328" s="94"/>
      <c r="K328" s="94"/>
      <c r="L328" s="94"/>
    </row>
    <row r="329" spans="1:12" x14ac:dyDescent="0.5">
      <c r="A329" s="3"/>
      <c r="B329" s="3"/>
      <c r="C329" s="86"/>
      <c r="D329" s="8"/>
      <c r="E329" s="2"/>
      <c r="F329" s="8"/>
      <c r="G329" s="2"/>
      <c r="H329" s="2"/>
      <c r="I329" s="8"/>
      <c r="J329" s="94"/>
      <c r="K329" s="94"/>
      <c r="L329" s="94"/>
    </row>
    <row r="330" spans="1:12" x14ac:dyDescent="0.5">
      <c r="A330" s="3"/>
      <c r="B330" s="3"/>
      <c r="C330" s="86"/>
      <c r="D330" s="8"/>
      <c r="E330" s="2"/>
      <c r="F330" s="8"/>
      <c r="G330" s="2"/>
      <c r="H330" s="2"/>
      <c r="I330" s="8"/>
      <c r="J330" s="94"/>
      <c r="K330" s="94"/>
      <c r="L330" s="94"/>
    </row>
    <row r="331" spans="1:12" x14ac:dyDescent="0.5">
      <c r="A331" s="3"/>
      <c r="B331" s="3"/>
      <c r="C331" s="86"/>
      <c r="D331" s="8"/>
      <c r="E331" s="2"/>
      <c r="F331" s="8"/>
      <c r="G331" s="2"/>
      <c r="H331" s="2"/>
      <c r="I331" s="8"/>
      <c r="J331" s="94"/>
      <c r="K331" s="94"/>
      <c r="L331" s="94"/>
    </row>
    <row r="332" spans="1:12" x14ac:dyDescent="0.5">
      <c r="A332" s="3"/>
      <c r="B332" s="3"/>
      <c r="C332" s="86"/>
      <c r="D332" s="87"/>
      <c r="E332" s="2"/>
      <c r="F332" s="8"/>
      <c r="G332" s="87"/>
      <c r="H332" s="2"/>
      <c r="I332" s="8"/>
      <c r="J332" s="95"/>
      <c r="K332" s="94"/>
      <c r="L332" s="94"/>
    </row>
    <row r="333" spans="1:12" x14ac:dyDescent="0.5">
      <c r="A333" s="3"/>
      <c r="B333" s="3"/>
      <c r="C333" s="86"/>
      <c r="D333" s="8"/>
      <c r="E333" s="2"/>
      <c r="F333" s="8"/>
      <c r="G333" s="8"/>
      <c r="H333" s="2"/>
      <c r="I333" s="8"/>
      <c r="J333" s="94"/>
      <c r="K333" s="94"/>
      <c r="L333" s="94"/>
    </row>
    <row r="334" spans="1:12" x14ac:dyDescent="0.5">
      <c r="A334" s="3"/>
      <c r="B334" s="3"/>
      <c r="C334" s="86"/>
      <c r="D334" s="87"/>
      <c r="E334" s="2"/>
      <c r="F334" s="8"/>
      <c r="G334" s="87"/>
      <c r="H334" s="2"/>
      <c r="I334" s="8"/>
      <c r="J334" s="95"/>
      <c r="K334" s="94"/>
      <c r="L334" s="94"/>
    </row>
    <row r="335" spans="1:12" x14ac:dyDescent="0.5">
      <c r="A335" s="3"/>
      <c r="B335" s="3"/>
      <c r="C335" s="86"/>
      <c r="D335" s="87"/>
      <c r="E335" s="2"/>
      <c r="F335" s="8"/>
      <c r="G335" s="87"/>
      <c r="J335" s="95"/>
      <c r="K335" s="94"/>
      <c r="L335" s="94"/>
    </row>
    <row r="336" spans="1:12" x14ac:dyDescent="0.5">
      <c r="A336" s="3"/>
      <c r="B336" s="3"/>
      <c r="C336" s="86"/>
      <c r="D336" s="87"/>
      <c r="E336" s="2"/>
      <c r="F336" s="8"/>
      <c r="G336" s="87"/>
      <c r="J336" s="95"/>
      <c r="K336" s="94"/>
      <c r="L336" s="94"/>
    </row>
    <row r="337" spans="1:12" x14ac:dyDescent="0.5">
      <c r="A337" s="3"/>
      <c r="B337" s="3"/>
      <c r="C337" s="86"/>
      <c r="D337" s="87"/>
      <c r="E337" s="2"/>
      <c r="F337" s="8"/>
      <c r="G337" s="87"/>
      <c r="J337" s="95"/>
      <c r="K337" s="94"/>
      <c r="L337" s="94"/>
    </row>
    <row r="338" spans="1:12" x14ac:dyDescent="0.5">
      <c r="A338" s="3"/>
      <c r="B338" s="3"/>
      <c r="C338" s="86"/>
      <c r="D338" s="87"/>
      <c r="E338" s="2"/>
      <c r="F338" s="8"/>
      <c r="G338" s="87"/>
      <c r="J338" s="95"/>
      <c r="K338" s="94"/>
      <c r="L338" s="94"/>
    </row>
    <row r="339" spans="1:12" x14ac:dyDescent="0.5">
      <c r="A339" s="3"/>
      <c r="B339" s="3"/>
      <c r="C339" s="86"/>
      <c r="D339" s="87"/>
      <c r="E339" s="2"/>
      <c r="F339" s="8"/>
      <c r="G339" s="87"/>
      <c r="J339" s="95"/>
      <c r="K339" s="94"/>
      <c r="L339" s="94"/>
    </row>
    <row r="340" spans="1:12" x14ac:dyDescent="0.5">
      <c r="A340" s="3"/>
      <c r="B340" s="3"/>
      <c r="C340" s="86"/>
      <c r="D340" s="87"/>
      <c r="E340" s="2"/>
      <c r="F340" s="8"/>
      <c r="G340" s="87"/>
      <c r="J340" s="95"/>
      <c r="K340" s="94"/>
      <c r="L340" s="94"/>
    </row>
    <row r="341" spans="1:12" x14ac:dyDescent="0.5">
      <c r="A341" s="3"/>
      <c r="B341" s="3"/>
      <c r="C341" s="86"/>
      <c r="D341" s="87"/>
      <c r="E341" s="2"/>
      <c r="F341" s="8"/>
      <c r="G341" s="87"/>
      <c r="J341" s="95"/>
      <c r="K341" s="94"/>
      <c r="L341" s="94"/>
    </row>
    <row r="342" spans="1:12" x14ac:dyDescent="0.5">
      <c r="A342" s="3"/>
      <c r="B342" s="3"/>
      <c r="C342" s="86"/>
      <c r="D342" s="87"/>
      <c r="E342" s="2"/>
      <c r="F342" s="8"/>
      <c r="G342" s="87"/>
      <c r="J342" s="95"/>
      <c r="K342" s="94"/>
      <c r="L342" s="94"/>
    </row>
    <row r="343" spans="1:12" x14ac:dyDescent="0.5">
      <c r="A343" s="3"/>
      <c r="B343" s="3"/>
      <c r="C343" s="86"/>
      <c r="D343" s="87"/>
      <c r="E343" s="2"/>
      <c r="F343" s="8"/>
      <c r="G343" s="87"/>
      <c r="J343" s="95"/>
      <c r="K343" s="94"/>
      <c r="L343" s="94"/>
    </row>
    <row r="344" spans="1:12" x14ac:dyDescent="0.5">
      <c r="B344" s="3"/>
      <c r="C344" s="86"/>
      <c r="D344" s="87"/>
      <c r="E344" s="2"/>
      <c r="F344" s="8"/>
      <c r="G344" s="87"/>
      <c r="J344" s="95"/>
      <c r="K344" s="94"/>
      <c r="L344" s="94"/>
    </row>
    <row r="345" spans="1:12" x14ac:dyDescent="0.5">
      <c r="B345" s="3"/>
      <c r="C345" s="86"/>
      <c r="D345" s="87"/>
      <c r="E345" s="2"/>
      <c r="F345" s="8"/>
      <c r="G345" s="87"/>
      <c r="H345" s="2"/>
      <c r="I345" s="8"/>
      <c r="J345" s="94"/>
      <c r="K345" s="94"/>
      <c r="L345" s="94"/>
    </row>
    <row r="346" spans="1:12" x14ac:dyDescent="0.5">
      <c r="B346" s="3"/>
      <c r="C346" s="86"/>
      <c r="D346" s="87"/>
      <c r="E346" s="2"/>
      <c r="F346" s="8"/>
      <c r="G346" s="87"/>
      <c r="H346" s="2"/>
      <c r="I346" s="8"/>
      <c r="J346" s="95"/>
      <c r="K346" s="94"/>
      <c r="L346" s="94"/>
    </row>
    <row r="347" spans="1:12" x14ac:dyDescent="0.5">
      <c r="B347" s="3"/>
      <c r="C347" s="86"/>
      <c r="D347" s="87"/>
      <c r="E347" s="2"/>
      <c r="F347" s="8"/>
      <c r="G347" s="87"/>
      <c r="H347" s="2"/>
      <c r="I347" s="8"/>
      <c r="J347" s="95"/>
      <c r="K347" s="94"/>
      <c r="L347" s="94"/>
    </row>
    <row r="348" spans="1:12" x14ac:dyDescent="0.5">
      <c r="B348" s="3"/>
      <c r="C348" s="86"/>
      <c r="D348" s="87"/>
      <c r="E348" s="2"/>
      <c r="F348" s="8"/>
      <c r="G348" s="87"/>
      <c r="H348" s="2"/>
      <c r="I348" s="8"/>
      <c r="J348" s="95"/>
      <c r="K348" s="94"/>
      <c r="L348" s="94"/>
    </row>
    <row r="349" spans="1:12" x14ac:dyDescent="0.5">
      <c r="B349" s="3"/>
      <c r="C349" s="86"/>
      <c r="D349" s="87"/>
      <c r="E349" s="2"/>
      <c r="F349" s="8"/>
      <c r="G349" s="87"/>
      <c r="J349" s="95"/>
      <c r="K349" s="94"/>
      <c r="L349" s="94"/>
    </row>
    <row r="350" spans="1:12" x14ac:dyDescent="0.5">
      <c r="B350" s="3"/>
      <c r="C350" s="86"/>
      <c r="D350" s="87"/>
      <c r="E350" s="2"/>
      <c r="F350" s="8"/>
      <c r="G350" s="87"/>
      <c r="J350" s="95"/>
      <c r="K350" s="94"/>
      <c r="L350" s="94"/>
    </row>
    <row r="351" spans="1:12" x14ac:dyDescent="0.5">
      <c r="B351" s="3"/>
      <c r="C351" s="86"/>
      <c r="D351" s="87"/>
      <c r="E351" s="2"/>
      <c r="F351" s="8"/>
      <c r="G351" s="87"/>
      <c r="J351" s="95"/>
      <c r="K351" s="94"/>
      <c r="L351" s="94"/>
    </row>
    <row r="352" spans="1:12" x14ac:dyDescent="0.5">
      <c r="B352" s="3"/>
      <c r="C352" s="86"/>
      <c r="D352" s="87"/>
      <c r="G352" s="87"/>
      <c r="J352" s="95"/>
      <c r="K352" s="94"/>
      <c r="L352" s="94"/>
    </row>
    <row r="353" spans="1:12" x14ac:dyDescent="0.5">
      <c r="B353" s="3"/>
      <c r="C353" s="86"/>
      <c r="D353" s="87"/>
      <c r="E353" s="2"/>
      <c r="F353" s="8"/>
      <c r="G353" s="87"/>
      <c r="J353" s="95"/>
      <c r="K353" s="94"/>
      <c r="L353" s="94"/>
    </row>
    <row r="354" spans="1:12" x14ac:dyDescent="0.5">
      <c r="B354" s="3"/>
      <c r="C354" s="86"/>
      <c r="D354" s="87"/>
      <c r="E354" s="2"/>
      <c r="F354" s="8"/>
      <c r="G354" s="87"/>
      <c r="J354" s="95"/>
      <c r="K354" s="94"/>
      <c r="L354" s="94"/>
    </row>
    <row r="355" spans="1:12" x14ac:dyDescent="0.5">
      <c r="B355" s="3"/>
      <c r="C355" s="86"/>
      <c r="D355" s="87"/>
      <c r="E355" s="2"/>
      <c r="F355" s="8"/>
      <c r="G355" s="87"/>
      <c r="J355" s="95"/>
      <c r="K355" s="94"/>
      <c r="L355" s="94"/>
    </row>
    <row r="356" spans="1:12" x14ac:dyDescent="0.5">
      <c r="B356" s="3"/>
      <c r="C356" s="86"/>
      <c r="D356" s="87"/>
      <c r="E356" s="2"/>
      <c r="F356" s="8"/>
      <c r="G356" s="87"/>
      <c r="J356" s="95"/>
      <c r="K356" s="94"/>
      <c r="L356" s="94"/>
    </row>
    <row r="357" spans="1:12" x14ac:dyDescent="0.5">
      <c r="B357" s="3"/>
      <c r="C357" s="86"/>
      <c r="D357" s="87"/>
      <c r="E357" s="2"/>
      <c r="F357" s="8"/>
      <c r="G357" s="87"/>
      <c r="J357" s="95"/>
      <c r="K357" s="94"/>
      <c r="L357" s="94"/>
    </row>
    <row r="358" spans="1:12" x14ac:dyDescent="0.5">
      <c r="B358" s="3"/>
      <c r="C358" s="86"/>
      <c r="D358" s="87"/>
      <c r="E358" s="2"/>
      <c r="F358" s="8"/>
      <c r="G358" s="87"/>
      <c r="J358" s="95"/>
      <c r="K358" s="94"/>
      <c r="L358" s="94"/>
    </row>
    <row r="359" spans="1:12" x14ac:dyDescent="0.5">
      <c r="B359" s="3"/>
      <c r="C359" s="86"/>
      <c r="D359" s="87"/>
      <c r="E359" s="2"/>
      <c r="F359" s="8"/>
      <c r="G359" s="87"/>
      <c r="J359" s="95"/>
      <c r="K359" s="94"/>
      <c r="L359" s="94"/>
    </row>
    <row r="360" spans="1:12" x14ac:dyDescent="0.5">
      <c r="A360" s="92"/>
      <c r="E360" s="2"/>
      <c r="H360" s="2"/>
      <c r="K360" s="2"/>
    </row>
    <row r="361" spans="1:12" x14ac:dyDescent="0.5">
      <c r="E361" s="2"/>
      <c r="H361" s="2"/>
      <c r="K361" s="2"/>
    </row>
    <row r="362" spans="1:12" x14ac:dyDescent="0.5">
      <c r="E362" s="2"/>
      <c r="H362" s="2"/>
      <c r="K362" s="2"/>
    </row>
    <row r="363" spans="1:12" x14ac:dyDescent="0.5">
      <c r="E363" s="2"/>
      <c r="H363" s="2"/>
      <c r="K363" s="2"/>
    </row>
    <row r="364" spans="1:12" x14ac:dyDescent="0.5">
      <c r="A364" s="3"/>
      <c r="E364" s="2"/>
      <c r="H364" s="2"/>
      <c r="K364" s="2"/>
    </row>
    <row r="365" spans="1:12" x14ac:dyDescent="0.5">
      <c r="A365" s="3"/>
      <c r="E365" s="2"/>
      <c r="H365" s="2"/>
      <c r="K365" s="2"/>
    </row>
    <row r="366" spans="1:12" x14ac:dyDescent="0.5">
      <c r="E366" s="2"/>
      <c r="H366" s="2"/>
      <c r="K366" s="2"/>
    </row>
    <row r="367" spans="1:12" x14ac:dyDescent="0.5">
      <c r="E367" s="2"/>
      <c r="H367" s="2"/>
      <c r="K367" s="2"/>
    </row>
    <row r="368" spans="1:12" x14ac:dyDescent="0.5">
      <c r="E368" s="2"/>
      <c r="H368" s="2"/>
      <c r="K368" s="2"/>
    </row>
    <row r="369" spans="1:12" x14ac:dyDescent="0.5">
      <c r="E369" s="2"/>
      <c r="H369" s="2"/>
      <c r="K369" s="2"/>
    </row>
    <row r="370" spans="1:12" x14ac:dyDescent="0.5">
      <c r="D370" s="3"/>
      <c r="E370" s="2"/>
      <c r="H370" s="2"/>
      <c r="K370" s="2"/>
    </row>
    <row r="371" spans="1:12" x14ac:dyDescent="0.5">
      <c r="E371" s="2"/>
      <c r="H371" s="2"/>
      <c r="K371" s="2"/>
    </row>
    <row r="372" spans="1:12" x14ac:dyDescent="0.5">
      <c r="E372" s="2"/>
      <c r="H372" s="2"/>
      <c r="K372" s="2"/>
    </row>
    <row r="373" spans="1:12" x14ac:dyDescent="0.5">
      <c r="E373" s="2"/>
      <c r="H373" s="2"/>
      <c r="K373" s="2"/>
    </row>
    <row r="374" spans="1:12" x14ac:dyDescent="0.5">
      <c r="E374" s="2"/>
      <c r="H374" s="2"/>
      <c r="K374" s="2"/>
    </row>
    <row r="375" spans="1:12" x14ac:dyDescent="0.5">
      <c r="A375" s="3"/>
      <c r="B375" s="3"/>
      <c r="C375" s="86"/>
      <c r="D375" s="87"/>
      <c r="E375" s="2"/>
      <c r="F375" s="8"/>
      <c r="G375" s="87"/>
      <c r="H375" s="2"/>
      <c r="I375" s="8"/>
      <c r="J375" s="95"/>
      <c r="K375" s="94"/>
      <c r="L375" s="94"/>
    </row>
    <row r="376" spans="1:12" x14ac:dyDescent="0.5">
      <c r="A376" s="3"/>
      <c r="B376" s="3"/>
      <c r="C376" s="86"/>
      <c r="D376" s="8"/>
      <c r="E376" s="89"/>
      <c r="F376" s="8"/>
      <c r="G376" s="8"/>
      <c r="H376" s="89"/>
      <c r="I376" s="90"/>
      <c r="J376" s="94"/>
      <c r="K376" s="94"/>
      <c r="L376" s="94"/>
    </row>
    <row r="377" spans="1:12" x14ac:dyDescent="0.5">
      <c r="A377" s="3"/>
      <c r="B377" s="3"/>
      <c r="C377" s="86"/>
      <c r="D377" s="8"/>
      <c r="E377" s="89"/>
      <c r="F377" s="8"/>
      <c r="G377" s="8"/>
      <c r="H377" s="89"/>
      <c r="I377" s="90"/>
      <c r="J377" s="94"/>
      <c r="K377" s="94"/>
      <c r="L377" s="94"/>
    </row>
    <row r="378" spans="1:12" x14ac:dyDescent="0.5">
      <c r="A378" s="3"/>
      <c r="B378" s="3"/>
      <c r="C378" s="86"/>
      <c r="D378" s="8"/>
      <c r="E378" s="89"/>
      <c r="F378" s="8"/>
      <c r="G378" s="8"/>
      <c r="H378" s="89"/>
      <c r="I378" s="90"/>
      <c r="J378" s="94"/>
      <c r="K378" s="94"/>
      <c r="L378" s="94"/>
    </row>
    <row r="379" spans="1:12" x14ac:dyDescent="0.5">
      <c r="A379" s="3"/>
      <c r="B379" s="3"/>
      <c r="C379" s="86"/>
      <c r="D379" s="87"/>
      <c r="E379" s="2"/>
      <c r="F379" s="8"/>
      <c r="G379" s="87"/>
      <c r="H379" s="2"/>
      <c r="I379" s="8"/>
      <c r="J379" s="95"/>
      <c r="K379" s="94"/>
      <c r="L379" s="94"/>
    </row>
    <row r="380" spans="1:12" x14ac:dyDescent="0.5">
      <c r="A380" s="3"/>
      <c r="B380" s="3"/>
      <c r="C380" s="86"/>
      <c r="D380" s="8"/>
      <c r="E380" s="2"/>
      <c r="F380" s="8"/>
      <c r="G380" s="8"/>
      <c r="H380" s="2"/>
      <c r="I380" s="8"/>
      <c r="J380" s="94"/>
      <c r="K380" s="94"/>
      <c r="L380" s="94"/>
    </row>
    <row r="381" spans="1:12" x14ac:dyDescent="0.5">
      <c r="B381" s="3"/>
      <c r="C381" s="86"/>
      <c r="D381" s="8"/>
      <c r="E381" s="2"/>
      <c r="F381" s="8"/>
      <c r="G381" s="8"/>
      <c r="H381" s="2"/>
      <c r="I381" s="8"/>
      <c r="J381" s="94"/>
      <c r="K381" s="94"/>
      <c r="L381" s="94"/>
    </row>
    <row r="382" spans="1:12" x14ac:dyDescent="0.5">
      <c r="A382" s="3"/>
      <c r="B382" s="3"/>
      <c r="C382" s="86"/>
      <c r="D382" s="8"/>
      <c r="E382" s="2"/>
      <c r="F382" s="8"/>
      <c r="G382" s="8"/>
      <c r="H382" s="2"/>
      <c r="I382" s="8"/>
      <c r="J382" s="94"/>
      <c r="K382" s="94"/>
      <c r="L382" s="94"/>
    </row>
    <row r="383" spans="1:12" x14ac:dyDescent="0.5">
      <c r="A383" s="3"/>
      <c r="B383" s="3"/>
      <c r="C383" s="86"/>
      <c r="D383" s="8"/>
      <c r="E383" s="2"/>
      <c r="F383" s="8"/>
      <c r="G383" s="8"/>
      <c r="H383" s="2"/>
      <c r="I383" s="8"/>
      <c r="J383" s="94"/>
      <c r="K383" s="94"/>
      <c r="L383" s="94"/>
    </row>
    <row r="384" spans="1:12" x14ac:dyDescent="0.5">
      <c r="A384" s="3"/>
      <c r="B384" s="3"/>
      <c r="C384" s="86"/>
      <c r="D384" s="12"/>
      <c r="E384" s="2"/>
      <c r="F384" s="8"/>
      <c r="G384" s="87"/>
      <c r="H384" s="2"/>
      <c r="I384" s="8"/>
      <c r="J384" s="95"/>
      <c r="K384" s="94"/>
      <c r="L384" s="94"/>
    </row>
    <row r="385" spans="1:12" x14ac:dyDescent="0.5">
      <c r="A385" s="3"/>
      <c r="B385" s="3"/>
      <c r="C385" s="86"/>
      <c r="D385" s="8"/>
      <c r="E385" s="2"/>
      <c r="F385" s="8"/>
      <c r="G385" s="8"/>
      <c r="H385" s="2"/>
      <c r="I385" s="8"/>
      <c r="J385" s="94"/>
      <c r="K385" s="94"/>
      <c r="L385" s="94"/>
    </row>
    <row r="386" spans="1:12" x14ac:dyDescent="0.5">
      <c r="A386" s="3"/>
      <c r="B386" s="3"/>
      <c r="C386" s="86"/>
      <c r="D386" s="12"/>
      <c r="E386" s="2"/>
      <c r="F386" s="8"/>
      <c r="G386" s="12"/>
      <c r="H386" s="2"/>
      <c r="I386" s="8"/>
      <c r="J386" s="95"/>
      <c r="K386" s="94"/>
      <c r="L386" s="94"/>
    </row>
    <row r="387" spans="1:12" x14ac:dyDescent="0.5">
      <c r="A387" s="3"/>
      <c r="B387" s="3"/>
      <c r="C387" s="86"/>
      <c r="D387" s="8"/>
      <c r="E387" s="2"/>
      <c r="F387" s="8"/>
      <c r="G387" s="8"/>
      <c r="H387" s="2"/>
      <c r="I387" s="8"/>
      <c r="J387" s="94"/>
      <c r="K387" s="94"/>
      <c r="L387" s="94"/>
    </row>
    <row r="388" spans="1:12" x14ac:dyDescent="0.5">
      <c r="B388" s="3"/>
      <c r="C388" s="86"/>
      <c r="D388" s="8"/>
      <c r="E388" s="2"/>
      <c r="F388" s="8"/>
      <c r="G388" s="8"/>
      <c r="H388" s="2"/>
      <c r="I388" s="8"/>
      <c r="J388" s="94"/>
      <c r="K388" s="94"/>
      <c r="L388" s="94"/>
    </row>
    <row r="389" spans="1:12" x14ac:dyDescent="0.5">
      <c r="B389" s="3"/>
      <c r="C389" s="86"/>
      <c r="D389" s="8"/>
      <c r="E389" s="2"/>
      <c r="F389" s="8"/>
      <c r="G389" s="8"/>
      <c r="H389" s="2"/>
      <c r="I389" s="8"/>
      <c r="J389" s="94"/>
      <c r="K389" s="94"/>
      <c r="L389" s="94"/>
    </row>
    <row r="390" spans="1:12" x14ac:dyDescent="0.5">
      <c r="B390" s="3"/>
      <c r="C390" s="86"/>
      <c r="D390" s="8"/>
      <c r="E390" s="2"/>
      <c r="F390" s="8"/>
      <c r="G390" s="8"/>
      <c r="H390" s="2"/>
      <c r="I390" s="8"/>
      <c r="J390" s="94"/>
      <c r="K390" s="94"/>
      <c r="L390" s="94"/>
    </row>
    <row r="391" spans="1:12" x14ac:dyDescent="0.5">
      <c r="B391" s="3"/>
      <c r="C391" s="86"/>
      <c r="D391" s="12"/>
      <c r="E391" s="2"/>
      <c r="F391" s="8"/>
      <c r="G391" s="87"/>
      <c r="H391" s="2"/>
      <c r="I391" s="8"/>
      <c r="J391" s="95"/>
      <c r="K391" s="94"/>
      <c r="L391" s="94"/>
    </row>
    <row r="392" spans="1:12" x14ac:dyDescent="0.5">
      <c r="B392" s="3"/>
      <c r="C392" s="86"/>
      <c r="D392" s="12"/>
      <c r="E392" s="2"/>
      <c r="F392" s="8"/>
      <c r="G392" s="12"/>
      <c r="H392" s="2"/>
      <c r="I392" s="8"/>
      <c r="J392" s="94"/>
      <c r="K392" s="94"/>
      <c r="L392" s="94"/>
    </row>
    <row r="393" spans="1:12" x14ac:dyDescent="0.5">
      <c r="A393" s="3"/>
      <c r="B393" s="3"/>
      <c r="C393" s="86"/>
      <c r="D393" s="12"/>
      <c r="E393" s="2"/>
      <c r="F393" s="8"/>
      <c r="G393" s="12"/>
      <c r="H393" s="2"/>
      <c r="I393" s="8"/>
      <c r="J393" s="95"/>
      <c r="K393" s="94"/>
      <c r="L393" s="94"/>
    </row>
    <row r="394" spans="1:12" x14ac:dyDescent="0.5">
      <c r="A394" s="3"/>
      <c r="B394" s="3"/>
      <c r="C394" s="86"/>
      <c r="D394" s="8"/>
      <c r="E394" s="2"/>
      <c r="F394" s="8"/>
      <c r="G394" s="8"/>
      <c r="H394" s="2"/>
      <c r="I394" s="8"/>
      <c r="J394" s="94"/>
      <c r="K394" s="94"/>
      <c r="L394" s="94"/>
    </row>
    <row r="395" spans="1:12" x14ac:dyDescent="0.5">
      <c r="B395" s="3"/>
      <c r="C395" s="86"/>
      <c r="D395" s="8"/>
      <c r="E395" s="2"/>
      <c r="F395" s="8"/>
      <c r="G395" s="8"/>
      <c r="H395" s="2"/>
      <c r="I395" s="8"/>
      <c r="J395" s="94"/>
      <c r="K395" s="94"/>
      <c r="L395" s="94"/>
    </row>
    <row r="396" spans="1:12" x14ac:dyDescent="0.5">
      <c r="B396" s="3"/>
      <c r="C396" s="86"/>
      <c r="D396" s="8"/>
      <c r="E396" s="2"/>
      <c r="F396" s="8"/>
      <c r="G396" s="8"/>
      <c r="H396" s="2"/>
      <c r="I396" s="8"/>
      <c r="J396" s="94"/>
      <c r="K396" s="94"/>
      <c r="L396" s="94"/>
    </row>
    <row r="397" spans="1:12" x14ac:dyDescent="0.5">
      <c r="B397" s="3"/>
      <c r="C397" s="86"/>
      <c r="D397" s="12"/>
      <c r="E397" s="2"/>
      <c r="F397" s="8"/>
      <c r="G397" s="87"/>
      <c r="H397" s="2"/>
      <c r="I397" s="8"/>
      <c r="J397" s="95"/>
      <c r="K397" s="94"/>
      <c r="L397" s="94"/>
    </row>
    <row r="398" spans="1:12" x14ac:dyDescent="0.5">
      <c r="B398" s="3"/>
      <c r="C398" s="86"/>
      <c r="D398" s="12"/>
      <c r="E398" s="2"/>
      <c r="F398" s="8"/>
      <c r="G398" s="87"/>
      <c r="H398" s="2"/>
      <c r="I398" s="8"/>
      <c r="J398" s="95"/>
      <c r="K398" s="94"/>
      <c r="L398" s="94"/>
    </row>
    <row r="399" spans="1:12" x14ac:dyDescent="0.5">
      <c r="B399" s="3"/>
      <c r="C399" s="86"/>
      <c r="D399" s="12"/>
      <c r="E399" s="2"/>
      <c r="F399" s="8"/>
      <c r="G399" s="12"/>
      <c r="H399" s="2"/>
      <c r="I399" s="8"/>
      <c r="J399" s="94"/>
      <c r="K399" s="94"/>
      <c r="L399" s="94"/>
    </row>
    <row r="400" spans="1:12" x14ac:dyDescent="0.5">
      <c r="A400" s="3"/>
      <c r="B400" s="3"/>
      <c r="C400" s="86"/>
      <c r="D400" s="12"/>
      <c r="E400" s="2"/>
      <c r="F400" s="8"/>
      <c r="G400" s="12"/>
      <c r="H400" s="2"/>
      <c r="I400" s="8"/>
      <c r="J400" s="94"/>
      <c r="K400" s="94"/>
      <c r="L400" s="94"/>
    </row>
    <row r="401" spans="1:12" x14ac:dyDescent="0.5">
      <c r="B401" s="3"/>
      <c r="C401" s="86"/>
      <c r="D401" s="8"/>
      <c r="E401" s="2"/>
      <c r="F401" s="8"/>
      <c r="G401" s="8"/>
      <c r="H401" s="2"/>
      <c r="I401" s="8"/>
      <c r="J401" s="94"/>
      <c r="K401" s="94"/>
      <c r="L401" s="94"/>
    </row>
    <row r="402" spans="1:12" x14ac:dyDescent="0.5">
      <c r="B402" s="3"/>
      <c r="C402" s="86"/>
      <c r="D402" s="8"/>
      <c r="E402" s="2"/>
      <c r="F402" s="8"/>
      <c r="G402" s="8"/>
      <c r="H402" s="2"/>
      <c r="I402" s="8"/>
      <c r="J402" s="94"/>
      <c r="K402" s="94"/>
      <c r="L402" s="94"/>
    </row>
    <row r="403" spans="1:12" x14ac:dyDescent="0.5">
      <c r="B403" s="3"/>
      <c r="C403" s="86"/>
      <c r="D403" s="12"/>
      <c r="E403" s="2"/>
      <c r="F403" s="8"/>
      <c r="G403" s="12"/>
      <c r="H403" s="2"/>
      <c r="I403" s="8"/>
      <c r="J403" s="95"/>
      <c r="K403" s="94"/>
      <c r="L403" s="94"/>
    </row>
    <row r="404" spans="1:12" x14ac:dyDescent="0.5">
      <c r="B404" s="3"/>
      <c r="C404" s="86"/>
      <c r="D404" s="8"/>
      <c r="E404" s="2"/>
      <c r="F404" s="8"/>
      <c r="G404" s="8"/>
      <c r="H404" s="2"/>
      <c r="I404" s="8"/>
      <c r="J404" s="94"/>
      <c r="K404" s="94"/>
      <c r="L404" s="94"/>
    </row>
    <row r="405" spans="1:12" x14ac:dyDescent="0.5">
      <c r="B405" s="3"/>
      <c r="C405" s="86"/>
      <c r="D405" s="8"/>
      <c r="E405" s="2"/>
      <c r="F405" s="8"/>
      <c r="G405" s="8"/>
      <c r="H405" s="2"/>
      <c r="I405" s="8"/>
      <c r="J405" s="94"/>
      <c r="K405" s="94"/>
      <c r="L405" s="94"/>
    </row>
    <row r="406" spans="1:12" x14ac:dyDescent="0.5">
      <c r="B406" s="3"/>
      <c r="C406" s="86"/>
      <c r="D406" s="8"/>
      <c r="E406" s="2"/>
      <c r="F406" s="8"/>
      <c r="G406" s="8"/>
      <c r="H406" s="2"/>
      <c r="I406" s="8"/>
      <c r="J406" s="94"/>
      <c r="K406" s="94"/>
      <c r="L406" s="94"/>
    </row>
    <row r="407" spans="1:12" x14ac:dyDescent="0.5">
      <c r="A407" s="3"/>
      <c r="B407" s="3"/>
      <c r="D407" s="12"/>
      <c r="E407" s="2"/>
      <c r="F407" s="8"/>
      <c r="G407" s="12"/>
      <c r="H407" s="2"/>
      <c r="I407" s="8"/>
      <c r="J407" s="95"/>
      <c r="K407" s="94"/>
      <c r="L407" s="94"/>
    </row>
    <row r="408" spans="1:12" x14ac:dyDescent="0.5">
      <c r="A408" s="92"/>
      <c r="E408" s="2"/>
      <c r="H408" s="2"/>
      <c r="K408" s="2"/>
    </row>
    <row r="409" spans="1:12" x14ac:dyDescent="0.5">
      <c r="A409" s="3"/>
      <c r="E409" s="2"/>
      <c r="H409" s="2"/>
      <c r="K409" s="2"/>
    </row>
    <row r="410" spans="1:12" x14ac:dyDescent="0.5">
      <c r="E410" s="2"/>
      <c r="H410" s="2"/>
      <c r="K410" s="2"/>
    </row>
  </sheetData>
  <mergeCells count="34">
    <mergeCell ref="M5:O5"/>
    <mergeCell ref="P5:R5"/>
    <mergeCell ref="A1:R1"/>
    <mergeCell ref="G4:I4"/>
    <mergeCell ref="E5:F6"/>
    <mergeCell ref="H5:I6"/>
    <mergeCell ref="K5:L6"/>
    <mergeCell ref="B4:B7"/>
    <mergeCell ref="Q6:R6"/>
    <mergeCell ref="A57:R57"/>
    <mergeCell ref="D60:F60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B101:H101"/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</mergeCells>
  <phoneticPr fontId="4" type="noConversion"/>
  <pageMargins left="0.118110236220472" right="0.118110236220472" top="0.196850393700787" bottom="0.196850393700787" header="0" footer="0"/>
  <pageSetup scale="43" orientation="landscape" r:id="rId1"/>
  <headerFooter alignWithMargins="0"/>
  <rowBreaks count="3" manualBreakCount="3">
    <brk id="55" max="17" man="1"/>
    <brk id="100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2025-12-16T05:37:14Z</cp:lastPrinted>
  <dcterms:created xsi:type="dcterms:W3CDTF">2007-02-04T08:24:33Z</dcterms:created>
  <dcterms:modified xsi:type="dcterms:W3CDTF">2025-12-16T05:37:22Z</dcterms:modified>
</cp:coreProperties>
</file>