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MAY.2026\"/>
    </mc:Choice>
  </mc:AlternateContent>
  <xr:revisionPtr revIDLastSave="0" documentId="13_ncr:1_{FC98EF00-F006-4365-938A-EFE73FDB668D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5" i="1" l="1"/>
  <c r="K75" i="1"/>
  <c r="I75" i="1"/>
  <c r="H75" i="1"/>
  <c r="F75" i="1"/>
  <c r="E75" i="1"/>
  <c r="F201" i="1" l="1"/>
  <c r="E201" i="1"/>
  <c r="F184" i="1"/>
  <c r="E184" i="1"/>
  <c r="F179" i="1"/>
  <c r="E179" i="1"/>
  <c r="F172" i="1"/>
  <c r="E172" i="1"/>
  <c r="D172" i="1"/>
  <c r="F168" i="1"/>
  <c r="E168" i="1"/>
  <c r="F153" i="1"/>
  <c r="E153" i="1"/>
  <c r="F145" i="1"/>
  <c r="E145" i="1"/>
  <c r="F130" i="1"/>
  <c r="E130" i="1"/>
  <c r="F115" i="1"/>
  <c r="F114" i="1" s="1"/>
  <c r="E115" i="1"/>
  <c r="E114" i="1" s="1"/>
  <c r="D115" i="1"/>
  <c r="R44" i="1"/>
  <c r="Q44" i="1"/>
  <c r="P44" i="1"/>
  <c r="R22" i="1"/>
  <c r="Q22" i="1"/>
  <c r="P22" i="1"/>
  <c r="E151" i="1" l="1"/>
  <c r="F151" i="1"/>
  <c r="F80" i="1"/>
  <c r="E80" i="1"/>
  <c r="F68" i="1"/>
  <c r="E68" i="1"/>
  <c r="D68" i="1"/>
  <c r="F64" i="1"/>
  <c r="E64" i="1"/>
  <c r="F49" i="1"/>
  <c r="E49" i="1"/>
  <c r="E47" i="1" s="1"/>
  <c r="E97" i="1" s="1"/>
  <c r="F41" i="1"/>
  <c r="E41" i="1"/>
  <c r="F26" i="1"/>
  <c r="E26" i="1"/>
  <c r="F11" i="1"/>
  <c r="E11" i="1"/>
  <c r="D11" i="1"/>
  <c r="F10" i="1"/>
  <c r="E10" i="1"/>
  <c r="I201" i="1"/>
  <c r="H201" i="1"/>
  <c r="I184" i="1"/>
  <c r="H184" i="1"/>
  <c r="I179" i="1"/>
  <c r="H179" i="1"/>
  <c r="I172" i="1"/>
  <c r="H172" i="1"/>
  <c r="G172" i="1"/>
  <c r="I168" i="1"/>
  <c r="H168" i="1"/>
  <c r="I153" i="1"/>
  <c r="H153" i="1"/>
  <c r="I145" i="1"/>
  <c r="H145" i="1"/>
  <c r="I130" i="1"/>
  <c r="H130" i="1"/>
  <c r="I115" i="1"/>
  <c r="H115" i="1"/>
  <c r="G115" i="1"/>
  <c r="I114" i="1"/>
  <c r="H114" i="1"/>
  <c r="L80" i="1"/>
  <c r="K80" i="1"/>
  <c r="I80" i="1"/>
  <c r="I47" i="1" s="1"/>
  <c r="H80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H47" i="1" s="1"/>
  <c r="L41" i="1"/>
  <c r="K41" i="1"/>
  <c r="I41" i="1"/>
  <c r="H41" i="1"/>
  <c r="L26" i="1"/>
  <c r="K26" i="1"/>
  <c r="I26" i="1"/>
  <c r="H26" i="1"/>
  <c r="L11" i="1"/>
  <c r="L10" i="1" s="1"/>
  <c r="K11" i="1"/>
  <c r="K10" i="1" s="1"/>
  <c r="J11" i="1"/>
  <c r="I11" i="1"/>
  <c r="H11" i="1"/>
  <c r="G11" i="1"/>
  <c r="I10" i="1"/>
  <c r="H10" i="1"/>
  <c r="F47" i="1" l="1"/>
  <c r="F97" i="1" s="1"/>
  <c r="H97" i="1"/>
  <c r="I97" i="1"/>
  <c r="H151" i="1"/>
  <c r="I151" i="1"/>
  <c r="K47" i="1"/>
  <c r="K97" i="1" s="1"/>
  <c r="L47" i="1"/>
  <c r="L97" i="1" s="1"/>
  <c r="K146" i="1"/>
  <c r="L134" i="1"/>
  <c r="J131" i="1"/>
  <c r="L146" i="1"/>
  <c r="J146" i="1"/>
  <c r="J134" i="1"/>
  <c r="K131" i="1"/>
  <c r="O70" i="1"/>
  <c r="N64" i="1"/>
  <c r="K134" i="1"/>
  <c r="L131" i="1"/>
  <c r="O12" i="1"/>
  <c r="O13" i="1"/>
  <c r="O14" i="1"/>
  <c r="O15" i="1"/>
  <c r="O16" i="1"/>
  <c r="O18" i="1"/>
  <c r="O20" i="1"/>
  <c r="O21" i="1"/>
  <c r="O23" i="1"/>
  <c r="O24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11" i="1" l="1"/>
  <c r="O64" i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N70" i="1" l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<sst xmlns="http://schemas.openxmlformats.org/spreadsheetml/2006/main" count="444" uniqueCount="130">
  <si>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</si>
  <si>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</si>
  <si>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</si>
  <si>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</si>
  <si>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</si>
  <si>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</si>
  <si>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</si>
  <si>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</si>
  <si>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</si>
  <si>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</si>
  <si>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</si>
  <si>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</si>
  <si>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</si>
  <si>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</si>
  <si>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</si>
  <si>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</si>
  <si>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</si>
  <si>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</si>
  <si>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</si>
  <si>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</si>
  <si>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</si>
  <si>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</si>
  <si>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</si>
  <si>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</si>
  <si>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</si>
  <si>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</si>
  <si>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</si>
  <si>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</si>
  <si>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</si>
  <si>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</si>
  <si>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</si>
  <si>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</si>
  <si>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</si>
  <si>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</si>
  <si>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</si>
  <si>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</si>
  <si>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</si>
  <si>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</si>
  <si>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</si>
  <si>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</si>
  <si>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</si>
  <si>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</si>
  <si>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</si>
  <si>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</si>
  <si>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</si>
  <si>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</si>
  <si>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</si>
  <si>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</si>
  <si>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</si>
  <si>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</si>
  <si>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</si>
  <si>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</si>
  <si>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</si>
  <si>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</si>
  <si>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</si>
  <si>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</si>
  <si>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</si>
  <si>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</si>
  <si>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</si>
  <si>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</si>
  <si>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</si>
  <si>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</si>
  <si>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</si>
  <si>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</si>
  <si>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</si>
  <si>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</si>
  <si>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</si>
  <si>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</si>
  <si>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</si>
  <si>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</si>
  <si>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</si>
  <si>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</si>
  <si>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</si>
  <si>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</si>
  <si>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</si>
  <si>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</si>
  <si>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</si>
  <si>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</si>
  <si>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</si>
  <si>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</si>
  <si>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</si>
  <si>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</si>
  <si>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</si>
  <si>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</si>
  <si>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</si>
  <si>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</si>
  <si>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</si>
  <si>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</si>
  <si>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</si>
  <si>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</si>
  <si>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</si>
  <si>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</si>
  <si>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</si>
  <si>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</si>
  <si>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</si>
  <si>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</si>
  <si>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</si>
  <si>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</si>
  <si>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</si>
  <si>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</si>
  <si>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</si>
  <si>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</si>
  <si>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</si>
  <si>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</si>
  <si>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</si>
  <si>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</si>
  <si>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</si>
  <si>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</si>
  <si>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</si>
  <si>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</si>
  <si>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</si>
  <si>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</si>
  <si>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</si>
  <si>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</si>
  <si>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</si>
  <si>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</si>
  <si>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</si>
  <si>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>STATEMENT SHOWING EXPORTS OF SELECTED COMMODITIES DURING THE MONTH OF MAY, 2026</t>
  </si>
  <si>
    <t xml:space="preserve">                   MAY, 2026  ( R)</t>
  </si>
  <si>
    <t xml:space="preserve">                   MAY,2025</t>
  </si>
  <si>
    <t xml:space="preserve">  % CHANGE IN MAY,2026 OVER</t>
  </si>
  <si>
    <t>MAY,2025</t>
  </si>
  <si>
    <t>STATEMENT SHOWING EXPORTS OF SELECTED COMMODITIES DURING THE PERIOD JULY - MAY,  2025- 2026</t>
  </si>
  <si>
    <t xml:space="preserve">    JULY - MAY,   2025-2026</t>
  </si>
  <si>
    <t xml:space="preserve">     JULY - MAY,   2024-2025</t>
  </si>
  <si>
    <t xml:space="preserve">% CHANGE IN  JULY - MAY, 2025-2026 </t>
  </si>
  <si>
    <t xml:space="preserve">           OVER JULY - MAY, 2024-2025 </t>
  </si>
  <si>
    <t>STATEMENT SHOWING EXPORTS OF SELECTED COMMODITIES DURING THE PERIOD JULY - MAY,  2025-2026</t>
  </si>
  <si>
    <t xml:space="preserve">                   APRIL, 2026  ( F)</t>
  </si>
  <si>
    <t xml:space="preserve">        APRIL,2026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</si>
</sst>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activeCell="B2" sqref="B2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99" t="s">
        <v>117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3" x14ac:dyDescent="0.5">
      <c r="E2" s="2"/>
      <c r="H2" s="2"/>
      <c r="K2" s="2"/>
      <c r="O2" s="26" t="s">
        <v>102</v>
      </c>
    </row>
    <row r="3" spans="1:23" x14ac:dyDescent="0.5">
      <c r="E3" s="2"/>
      <c r="H3" s="2"/>
      <c r="K3" s="2"/>
      <c r="O3" s="26" t="s">
        <v>106</v>
      </c>
    </row>
    <row r="4" spans="1:23" x14ac:dyDescent="0.5">
      <c r="A4" s="27"/>
      <c r="B4" s="107" t="s">
        <v>94</v>
      </c>
      <c r="C4" s="28" t="s">
        <v>91</v>
      </c>
      <c r="D4" s="29" t="s">
        <v>118</v>
      </c>
      <c r="E4" s="30"/>
      <c r="F4" s="31"/>
      <c r="G4" s="100" t="s">
        <v>128</v>
      </c>
      <c r="H4" s="101"/>
      <c r="I4" s="102"/>
      <c r="J4" s="29" t="s">
        <v>119</v>
      </c>
      <c r="K4" s="30"/>
      <c r="L4" s="31"/>
      <c r="M4" s="32"/>
      <c r="N4" s="33" t="s">
        <v>120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8"/>
      <c r="C5" s="12" t="s">
        <v>92</v>
      </c>
      <c r="D5" s="38" t="s">
        <v>93</v>
      </c>
      <c r="E5" s="103" t="s">
        <v>97</v>
      </c>
      <c r="F5" s="104"/>
      <c r="G5" s="38"/>
      <c r="H5" s="103" t="s">
        <v>97</v>
      </c>
      <c r="I5" s="104"/>
      <c r="J5" s="39"/>
      <c r="K5" s="103" t="s">
        <v>97</v>
      </c>
      <c r="L5" s="104"/>
      <c r="M5" s="96" t="s">
        <v>129</v>
      </c>
      <c r="N5" s="97"/>
      <c r="O5" s="98"/>
      <c r="P5" s="96" t="s">
        <v>121</v>
      </c>
      <c r="Q5" s="97"/>
      <c r="R5" s="97"/>
      <c r="S5" s="15"/>
    </row>
    <row r="6" spans="1:23" x14ac:dyDescent="0.5">
      <c r="A6" s="40" t="s">
        <v>2</v>
      </c>
      <c r="B6" s="108"/>
      <c r="C6" s="12" t="s">
        <v>95</v>
      </c>
      <c r="D6" s="41" t="s">
        <v>96</v>
      </c>
      <c r="E6" s="105"/>
      <c r="F6" s="106"/>
      <c r="G6" s="41" t="s">
        <v>96</v>
      </c>
      <c r="H6" s="105"/>
      <c r="I6" s="106"/>
      <c r="J6" s="42" t="s">
        <v>96</v>
      </c>
      <c r="K6" s="105"/>
      <c r="L6" s="106"/>
      <c r="M6" s="42" t="s">
        <v>96</v>
      </c>
      <c r="N6" s="96" t="s">
        <v>97</v>
      </c>
      <c r="O6" s="98"/>
      <c r="P6" s="42" t="s">
        <v>96</v>
      </c>
      <c r="Q6" s="96" t="s">
        <v>97</v>
      </c>
      <c r="R6" s="97"/>
      <c r="S6" s="15"/>
    </row>
    <row r="7" spans="1:23" x14ac:dyDescent="0.5">
      <c r="A7" s="43"/>
      <c r="B7" s="109"/>
      <c r="C7" s="44" t="s">
        <v>98</v>
      </c>
      <c r="D7" s="38"/>
      <c r="E7" s="45" t="s">
        <v>99</v>
      </c>
      <c r="F7" s="46" t="s">
        <v>100</v>
      </c>
      <c r="G7" s="38"/>
      <c r="H7" s="45" t="s">
        <v>99</v>
      </c>
      <c r="I7" s="46" t="s">
        <v>100</v>
      </c>
      <c r="J7" s="47"/>
      <c r="K7" s="45" t="s">
        <v>99</v>
      </c>
      <c r="L7" s="46" t="s">
        <v>101</v>
      </c>
      <c r="M7" s="48"/>
      <c r="N7" s="49" t="s">
        <v>103</v>
      </c>
      <c r="O7" s="50" t="s">
        <v>101</v>
      </c>
      <c r="P7" s="48"/>
      <c r="Q7" s="47" t="s">
        <v>103</v>
      </c>
      <c r="R7" s="51" t="s">
        <v>101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749452</v>
      </c>
      <c r="F8" s="7">
        <v>2689608.0026950189</v>
      </c>
      <c r="G8" s="53"/>
      <c r="H8" s="7">
        <v>688656</v>
      </c>
      <c r="I8" s="7">
        <v>2468279</v>
      </c>
      <c r="J8" s="16"/>
      <c r="K8" s="7">
        <v>752392</v>
      </c>
      <c r="L8" s="7">
        <v>2671217</v>
      </c>
      <c r="M8" s="54"/>
      <c r="N8" s="55">
        <f>ROUND(E8/H8*100-100,2)</f>
        <v>8.83</v>
      </c>
      <c r="O8" s="55">
        <f>ROUND(F8/I8*100-100,2)</f>
        <v>8.9700000000000006</v>
      </c>
      <c r="P8" s="54"/>
      <c r="Q8" s="55">
        <f>ROUND(E8/K8*100-100,2)</f>
        <v>-0.39</v>
      </c>
      <c r="R8" s="55">
        <f>ROUND(F8/L8*100-100,2)</f>
        <v>0.69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113708.7771629965</v>
      </c>
      <c r="F10" s="7">
        <f>SUM(F11,F14:F24)</f>
        <v>408025.52110929991</v>
      </c>
      <c r="G10" s="57"/>
      <c r="H10" s="7">
        <f>SUM(H11,H14:H24)</f>
        <v>110376</v>
      </c>
      <c r="I10" s="7">
        <f>SUM(I11,I14:I24)</f>
        <v>395575</v>
      </c>
      <c r="J10" s="57"/>
      <c r="K10" s="7">
        <f>SUM(K11,K14:K24)</f>
        <v>164636</v>
      </c>
      <c r="L10" s="7">
        <f>SUM(L11,L14:L24)</f>
        <v>584507</v>
      </c>
      <c r="M10" s="54"/>
      <c r="N10" s="55">
        <f t="shared" ref="N10:O16" si="0">ROUND(E10/H10*100-100,2)</f>
        <v>3.02</v>
      </c>
      <c r="O10" s="55">
        <f t="shared" si="0"/>
        <v>3.15</v>
      </c>
      <c r="P10" s="54"/>
      <c r="Q10" s="55">
        <f t="shared" ref="Q10:R16" si="1">ROUND(E10/K10*100-100,2)</f>
        <v>-30.93</v>
      </c>
      <c r="R10" s="55">
        <f t="shared" si="1"/>
        <v>-30.19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349757.44000760006</v>
      </c>
      <c r="E11" s="7">
        <f t="shared" si="2"/>
        <v>55213.877993431888</v>
      </c>
      <c r="F11" s="7">
        <f t="shared" si="2"/>
        <v>198090.26985029993</v>
      </c>
      <c r="G11" s="7">
        <f t="shared" ref="G11:L11" si="3">SUM(G12:G13)</f>
        <v>347573</v>
      </c>
      <c r="H11" s="7">
        <f t="shared" si="3"/>
        <v>52208</v>
      </c>
      <c r="I11" s="7">
        <f t="shared" si="3"/>
        <v>187055</v>
      </c>
      <c r="J11" s="7">
        <f t="shared" si="3"/>
        <v>458981</v>
      </c>
      <c r="K11" s="7">
        <f t="shared" si="3"/>
        <v>67389</v>
      </c>
      <c r="L11" s="7">
        <f t="shared" si="3"/>
        <v>239251</v>
      </c>
      <c r="M11" s="55">
        <f t="shared" ref="M11:M16" si="4">ROUND(D11/G11*100-100,2)</f>
        <v>0.63</v>
      </c>
      <c r="N11" s="55">
        <f t="shared" si="0"/>
        <v>5.76</v>
      </c>
      <c r="O11" s="55">
        <f t="shared" si="0"/>
        <v>5.9</v>
      </c>
      <c r="P11" s="55">
        <f t="shared" ref="P11:P16" si="5">ROUND(D11/J11*100-100,2)</f>
        <v>-23.8</v>
      </c>
      <c r="Q11" s="55">
        <f t="shared" si="1"/>
        <v>-18.07</v>
      </c>
      <c r="R11" s="55">
        <f t="shared" si="1"/>
        <v>-17.2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87551.652312299979</v>
      </c>
      <c r="E12" s="6">
        <v>23702.487411890805</v>
      </c>
      <c r="F12" s="7">
        <v>85027.426737199901</v>
      </c>
      <c r="G12" s="21">
        <v>71351</v>
      </c>
      <c r="H12" s="6">
        <v>19930</v>
      </c>
      <c r="I12" s="7">
        <v>71412</v>
      </c>
      <c r="J12" s="7">
        <v>58502</v>
      </c>
      <c r="K12" s="7">
        <v>16682</v>
      </c>
      <c r="L12" s="7">
        <v>59226</v>
      </c>
      <c r="M12" s="55">
        <f t="shared" si="4"/>
        <v>22.71</v>
      </c>
      <c r="N12" s="55">
        <f t="shared" si="0"/>
        <v>18.93</v>
      </c>
      <c r="O12" s="55">
        <f t="shared" si="0"/>
        <v>19.07</v>
      </c>
      <c r="P12" s="55">
        <f t="shared" si="5"/>
        <v>49.66</v>
      </c>
      <c r="Q12" s="55">
        <f t="shared" si="1"/>
        <v>42.08</v>
      </c>
      <c r="R12" s="55">
        <f t="shared" si="1"/>
        <v>43.56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262205.78769530007</v>
      </c>
      <c r="E13" s="6">
        <v>31511.390581541084</v>
      </c>
      <c r="F13" s="7">
        <v>113062.84311310001</v>
      </c>
      <c r="G13" s="21">
        <v>276222</v>
      </c>
      <c r="H13" s="6">
        <v>32278</v>
      </c>
      <c r="I13" s="7">
        <v>115643</v>
      </c>
      <c r="J13" s="7">
        <v>400479</v>
      </c>
      <c r="K13" s="7">
        <v>50707</v>
      </c>
      <c r="L13" s="7">
        <v>180025</v>
      </c>
      <c r="M13" s="55">
        <f t="shared" si="4"/>
        <v>-5.07</v>
      </c>
      <c r="N13" s="55">
        <f t="shared" si="0"/>
        <v>-2.38</v>
      </c>
      <c r="O13" s="55">
        <f t="shared" si="0"/>
        <v>-2.23</v>
      </c>
      <c r="P13" s="55">
        <f t="shared" si="5"/>
        <v>-34.53</v>
      </c>
      <c r="Q13" s="55">
        <f t="shared" si="1"/>
        <v>-37.86</v>
      </c>
      <c r="R13" s="55">
        <f t="shared" si="1"/>
        <v>-37.200000000000003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23416.903950000007</v>
      </c>
      <c r="E14" s="6">
        <v>14448.036420058803</v>
      </c>
      <c r="F14" s="7">
        <v>51859.64289570001</v>
      </c>
      <c r="G14" s="6">
        <v>23614</v>
      </c>
      <c r="H14" s="6">
        <v>14267</v>
      </c>
      <c r="I14" s="7">
        <v>51149</v>
      </c>
      <c r="J14" s="7">
        <v>26826</v>
      </c>
      <c r="K14" s="7">
        <v>15908</v>
      </c>
      <c r="L14" s="7">
        <v>56480</v>
      </c>
      <c r="M14" s="55">
        <f t="shared" si="4"/>
        <v>-0.83</v>
      </c>
      <c r="N14" s="55">
        <f t="shared" si="0"/>
        <v>1.27</v>
      </c>
      <c r="O14" s="55">
        <f t="shared" si="0"/>
        <v>1.39</v>
      </c>
      <c r="P14" s="55">
        <f t="shared" si="5"/>
        <v>-12.71</v>
      </c>
      <c r="Q14" s="55">
        <f t="shared" si="1"/>
        <v>-9.18</v>
      </c>
      <c r="R14" s="55">
        <f t="shared" si="1"/>
        <v>-8.18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8336.8055609000003</v>
      </c>
      <c r="E15" s="6">
        <v>1467.5423368703998</v>
      </c>
      <c r="F15" s="7">
        <v>5266.2438412999991</v>
      </c>
      <c r="G15" s="6">
        <v>5394</v>
      </c>
      <c r="H15" s="6">
        <v>1312</v>
      </c>
      <c r="I15" s="7">
        <v>4707</v>
      </c>
      <c r="J15" s="7">
        <v>21142</v>
      </c>
      <c r="K15" s="7">
        <v>3620</v>
      </c>
      <c r="L15" s="7">
        <v>12852</v>
      </c>
      <c r="M15" s="55">
        <f t="shared" si="4"/>
        <v>54.56</v>
      </c>
      <c r="N15" s="55">
        <f t="shared" si="0"/>
        <v>11.86</v>
      </c>
      <c r="O15" s="55">
        <f t="shared" si="0"/>
        <v>11.88</v>
      </c>
      <c r="P15" s="55">
        <f t="shared" si="5"/>
        <v>-60.57</v>
      </c>
      <c r="Q15" s="55">
        <f t="shared" si="1"/>
        <v>-59.46</v>
      </c>
      <c r="R15" s="55">
        <f t="shared" si="1"/>
        <v>-59.02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46419.60445240001</v>
      </c>
      <c r="E16" s="6">
        <v>2932.5512494317009</v>
      </c>
      <c r="F16" s="7">
        <v>10524.9538299</v>
      </c>
      <c r="G16" s="6">
        <v>33243</v>
      </c>
      <c r="H16" s="6">
        <v>2450</v>
      </c>
      <c r="I16" s="7">
        <v>8785</v>
      </c>
      <c r="J16" s="7">
        <v>128902</v>
      </c>
      <c r="K16" s="7">
        <v>9069</v>
      </c>
      <c r="L16" s="7">
        <v>32197</v>
      </c>
      <c r="M16" s="55">
        <f t="shared" si="4"/>
        <v>39.64</v>
      </c>
      <c r="N16" s="55">
        <f t="shared" si="0"/>
        <v>19.7</v>
      </c>
      <c r="O16" s="55">
        <f t="shared" si="0"/>
        <v>19.809999999999999</v>
      </c>
      <c r="P16" s="55">
        <f t="shared" si="5"/>
        <v>-63.99</v>
      </c>
      <c r="Q16" s="55">
        <f t="shared" si="1"/>
        <v>-67.66</v>
      </c>
      <c r="R16" s="55">
        <f t="shared" si="1"/>
        <v>-67.31</v>
      </c>
      <c r="S16" s="15"/>
      <c r="T16" s="9"/>
      <c r="U16" s="9"/>
      <c r="W16" s="11"/>
    </row>
    <row r="17" spans="1:23" x14ac:dyDescent="0.5">
      <c r="A17" s="8"/>
      <c r="B17" s="3" t="s">
        <v>104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3055.86</v>
      </c>
      <c r="E18" s="6">
        <v>2386.6423930750002</v>
      </c>
      <c r="F18" s="7">
        <v>8562.3812276000008</v>
      </c>
      <c r="G18" s="6">
        <v>4595</v>
      </c>
      <c r="H18" s="6">
        <v>3597</v>
      </c>
      <c r="I18" s="7">
        <v>12891</v>
      </c>
      <c r="J18" s="7">
        <v>1869</v>
      </c>
      <c r="K18" s="7">
        <v>1934</v>
      </c>
      <c r="L18" s="7">
        <v>6867</v>
      </c>
      <c r="M18" s="55">
        <f t="shared" ref="M18:O18" si="6">ROUND(D18/G18*100-100,2)</f>
        <v>-33.5</v>
      </c>
      <c r="N18" s="55">
        <f t="shared" si="6"/>
        <v>-33.65</v>
      </c>
      <c r="O18" s="55">
        <f t="shared" si="6"/>
        <v>-33.58</v>
      </c>
      <c r="P18" s="55">
        <f>ROUND(D18/J18*100-100,2)</f>
        <v>63.5</v>
      </c>
      <c r="Q18" s="55">
        <f>ROUND(E18/K18*100-100,2)</f>
        <v>23.4</v>
      </c>
      <c r="R18" s="55">
        <f>ROUND(F18/L18*100-100,2)</f>
        <v>24.69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2186.1584207000028</v>
      </c>
      <c r="E20" s="6">
        <v>2134.6553640248017</v>
      </c>
      <c r="F20" s="7">
        <v>7660.2286560000011</v>
      </c>
      <c r="G20" s="6">
        <v>2039</v>
      </c>
      <c r="H20" s="6">
        <v>1909</v>
      </c>
      <c r="I20" s="7">
        <v>6841</v>
      </c>
      <c r="J20" s="7">
        <v>2499</v>
      </c>
      <c r="K20" s="7">
        <v>2458</v>
      </c>
      <c r="L20" s="7">
        <v>8725</v>
      </c>
      <c r="M20" s="55">
        <f t="shared" ref="M20:O21" si="7">ROUND(D20/G20*100-100,2)</f>
        <v>7.22</v>
      </c>
      <c r="N20" s="55">
        <f t="shared" si="7"/>
        <v>11.82</v>
      </c>
      <c r="O20" s="55">
        <f t="shared" si="7"/>
        <v>11.98</v>
      </c>
      <c r="P20" s="55">
        <f t="shared" ref="P20:R21" si="8">ROUND(D20/J20*100-100,2)</f>
        <v>-12.52</v>
      </c>
      <c r="Q20" s="55">
        <f t="shared" si="8"/>
        <v>-13.15</v>
      </c>
      <c r="R20" s="55">
        <f t="shared" si="8"/>
        <v>-12.2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25535.346799199993</v>
      </c>
      <c r="E21" s="6">
        <v>7059.5179242404984</v>
      </c>
      <c r="F21" s="7">
        <v>25327.673940199998</v>
      </c>
      <c r="G21" s="59">
        <v>32524</v>
      </c>
      <c r="H21" s="6">
        <v>9314</v>
      </c>
      <c r="I21" s="7">
        <v>33385</v>
      </c>
      <c r="J21" s="7">
        <v>12271</v>
      </c>
      <c r="K21" s="7">
        <v>3731</v>
      </c>
      <c r="L21" s="7">
        <v>13246</v>
      </c>
      <c r="M21" s="55">
        <f t="shared" si="7"/>
        <v>-21.49</v>
      </c>
      <c r="N21" s="55">
        <f t="shared" si="7"/>
        <v>-24.21</v>
      </c>
      <c r="O21" s="55">
        <f t="shared" si="7"/>
        <v>-24.13</v>
      </c>
      <c r="P21" s="55">
        <f t="shared" si="8"/>
        <v>108.1</v>
      </c>
      <c r="Q21" s="55">
        <f t="shared" si="8"/>
        <v>89.21</v>
      </c>
      <c r="R21" s="55">
        <f t="shared" si="8"/>
        <v>91.21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6">
        <v>7955</v>
      </c>
      <c r="K22" s="7">
        <v>1153</v>
      </c>
      <c r="L22" s="7">
        <v>4094</v>
      </c>
      <c r="M22" s="55">
        <v>0</v>
      </c>
      <c r="N22" s="55">
        <v>0</v>
      </c>
      <c r="O22" s="55">
        <v>0</v>
      </c>
      <c r="P22" s="55">
        <f t="shared" ref="P22" si="9">ROUND(D22/J22*100-100,2)</f>
        <v>-100</v>
      </c>
      <c r="Q22" s="55">
        <f t="shared" ref="Q22" si="10">ROUND(E22/K22*100-100,2)</f>
        <v>-100</v>
      </c>
      <c r="R22" s="55">
        <f t="shared" ref="R22" si="11">ROUND(F22/L22*100-100,2)</f>
        <v>-100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8899.3950100000002</v>
      </c>
      <c r="E23" s="6">
        <v>12709.67682962859</v>
      </c>
      <c r="F23" s="7">
        <v>45623.086000800002</v>
      </c>
      <c r="G23" s="6">
        <v>7939</v>
      </c>
      <c r="H23" s="6">
        <v>11565</v>
      </c>
      <c r="I23" s="7">
        <v>41461</v>
      </c>
      <c r="J23" s="7">
        <v>9441</v>
      </c>
      <c r="K23" s="7">
        <v>11394</v>
      </c>
      <c r="L23" s="7">
        <v>40450</v>
      </c>
      <c r="M23" s="55">
        <f>ROUND(D23/G23*100-100,2)</f>
        <v>12.1</v>
      </c>
      <c r="N23" s="55">
        <f>ROUND(E23/H23*100-100,2)</f>
        <v>9.9</v>
      </c>
      <c r="O23" s="55">
        <f>ROUND(F23/I23*100-100,2)</f>
        <v>10.039999999999999</v>
      </c>
      <c r="P23" s="55">
        <f>ROUND(D23/J23*100-100,2)</f>
        <v>-5.74</v>
      </c>
      <c r="Q23" s="55">
        <f>ROUND(E23/K23*100-100,2)</f>
        <v>11.55</v>
      </c>
      <c r="R23" s="55">
        <f>ROUND(F23/L23*100-100,2)</f>
        <v>12.79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15356.276652234799</v>
      </c>
      <c r="F24" s="7">
        <v>55111.040867500022</v>
      </c>
      <c r="G24" s="54"/>
      <c r="H24" s="6">
        <v>13754</v>
      </c>
      <c r="I24" s="7">
        <v>49301</v>
      </c>
      <c r="J24" s="54"/>
      <c r="K24" s="7">
        <v>47980</v>
      </c>
      <c r="L24" s="7">
        <v>170345</v>
      </c>
      <c r="M24" s="54"/>
      <c r="N24" s="55">
        <f>ROUND(E24/H24*100-100,2)</f>
        <v>11.65</v>
      </c>
      <c r="O24" s="55">
        <f>ROUND(F24/I24*100-100,2)</f>
        <v>11.78</v>
      </c>
      <c r="P24" s="54" t="s">
        <v>4</v>
      </c>
      <c r="Q24" s="55">
        <f>ROUND(E24/K24*100-100,2)</f>
        <v>-67.989999999999995</v>
      </c>
      <c r="R24" s="55">
        <f>ROUND(F24/L24*100-100,2)</f>
        <v>-67.650000000000006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22</v>
      </c>
      <c r="B26" s="3" t="s">
        <v>23</v>
      </c>
      <c r="C26" s="12"/>
      <c r="D26" s="57"/>
      <c r="E26" s="7">
        <f t="shared" ref="E26:L26" si="12">SUM(E27:E39)</f>
        <v>456981.12309582526</v>
      </c>
      <c r="F26" s="7">
        <f t="shared" si="12"/>
        <v>1640104.3143106</v>
      </c>
      <c r="G26" s="57"/>
      <c r="H26" s="7">
        <f t="shared" si="12"/>
        <v>412950</v>
      </c>
      <c r="I26" s="7">
        <f t="shared" si="12"/>
        <v>1480266</v>
      </c>
      <c r="J26" s="57"/>
      <c r="K26" s="7">
        <f t="shared" si="12"/>
        <v>431210</v>
      </c>
      <c r="L26" s="7">
        <f t="shared" si="12"/>
        <v>1530927</v>
      </c>
      <c r="M26" s="54"/>
      <c r="N26" s="55">
        <f>ROUND(E26/H26*100-100,2)</f>
        <v>10.66</v>
      </c>
      <c r="O26" s="55">
        <f>ROUND(F26/I26*100-100,2)</f>
        <v>10.8</v>
      </c>
      <c r="P26" s="54"/>
      <c r="Q26" s="55">
        <f>ROUND(E26/K26*100-100,2)</f>
        <v>5.98</v>
      </c>
      <c r="R26" s="55">
        <f>ROUND(F26/L26*100-100,2)</f>
        <v>7.13</v>
      </c>
      <c r="S26" s="15"/>
      <c r="T26" s="9"/>
      <c r="U26" s="9"/>
      <c r="W26" s="11"/>
    </row>
    <row r="27" spans="1:23" x14ac:dyDescent="0.5">
      <c r="A27" s="8"/>
      <c r="B27" s="3" t="s">
        <v>24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25</v>
      </c>
      <c r="C28" s="12" t="s">
        <v>9</v>
      </c>
      <c r="D28" s="6">
        <v>23103.336214100003</v>
      </c>
      <c r="E28" s="6">
        <v>16732.875349604306</v>
      </c>
      <c r="F28" s="7">
        <v>60054.190563000004</v>
      </c>
      <c r="G28" s="6">
        <v>31510</v>
      </c>
      <c r="H28" s="6">
        <v>22008</v>
      </c>
      <c r="I28" s="7">
        <v>78882</v>
      </c>
      <c r="J28" s="7">
        <v>15992</v>
      </c>
      <c r="K28" s="7">
        <v>11976</v>
      </c>
      <c r="L28" s="7">
        <v>42518</v>
      </c>
      <c r="M28" s="55">
        <f t="shared" ref="M28:M37" si="13">ROUND(D28/G28*100-100,2)</f>
        <v>-26.68</v>
      </c>
      <c r="N28" s="55">
        <f t="shared" ref="N28:N37" si="14">ROUND(E28/H28*100-100,2)</f>
        <v>-23.97</v>
      </c>
      <c r="O28" s="55">
        <f t="shared" ref="O28:O37" si="15">ROUND(F28/I28*100-100,2)</f>
        <v>-23.87</v>
      </c>
      <c r="P28" s="55">
        <f t="shared" ref="P28:R29" si="16">ROUND(D28/J28*100-100,2)</f>
        <v>44.47</v>
      </c>
      <c r="Q28" s="55">
        <f t="shared" si="16"/>
        <v>39.72</v>
      </c>
      <c r="R28" s="55">
        <f t="shared" si="16"/>
        <v>41.24</v>
      </c>
      <c r="S28" s="15"/>
      <c r="T28" s="9"/>
      <c r="U28" s="9"/>
      <c r="W28" s="11"/>
    </row>
    <row r="29" spans="1:23" x14ac:dyDescent="0.5">
      <c r="A29" s="8"/>
      <c r="B29" s="3" t="s">
        <v>111</v>
      </c>
      <c r="C29" s="12" t="s">
        <v>9</v>
      </c>
      <c r="D29" s="6">
        <v>27967.795229200015</v>
      </c>
      <c r="E29" s="6">
        <v>40640.617505474191</v>
      </c>
      <c r="F29" s="7">
        <v>145858.95452909995</v>
      </c>
      <c r="G29" s="6">
        <v>28328</v>
      </c>
      <c r="H29" s="6">
        <v>40686</v>
      </c>
      <c r="I29" s="7">
        <v>145837</v>
      </c>
      <c r="J29" s="7">
        <v>25471</v>
      </c>
      <c r="K29" s="7">
        <v>38147</v>
      </c>
      <c r="L29" s="7">
        <v>135435</v>
      </c>
      <c r="M29" s="55">
        <f t="shared" si="13"/>
        <v>-1.27</v>
      </c>
      <c r="N29" s="55">
        <f t="shared" si="14"/>
        <v>-0.11</v>
      </c>
      <c r="O29" s="55">
        <f t="shared" si="15"/>
        <v>0.02</v>
      </c>
      <c r="P29" s="55">
        <f t="shared" si="16"/>
        <v>9.8000000000000007</v>
      </c>
      <c r="Q29" s="55">
        <f t="shared" si="16"/>
        <v>6.54</v>
      </c>
      <c r="R29" s="55">
        <f t="shared" si="16"/>
        <v>7.7</v>
      </c>
      <c r="S29" s="15"/>
      <c r="T29" s="9"/>
      <c r="U29" s="9"/>
      <c r="W29" s="11"/>
    </row>
    <row r="30" spans="1:23" x14ac:dyDescent="0.5">
      <c r="A30" s="8"/>
      <c r="B30" s="3" t="s">
        <v>27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28</v>
      </c>
      <c r="C31" s="12" t="s">
        <v>9</v>
      </c>
      <c r="D31" s="7">
        <v>467.62087909999997</v>
      </c>
      <c r="E31" s="7">
        <v>492.59625613079993</v>
      </c>
      <c r="F31" s="7">
        <v>1767.7846579999998</v>
      </c>
      <c r="G31" s="7">
        <v>588</v>
      </c>
      <c r="H31" s="7">
        <v>668</v>
      </c>
      <c r="I31" s="7">
        <v>2393</v>
      </c>
      <c r="J31" s="7">
        <v>1178</v>
      </c>
      <c r="K31" s="7">
        <v>869</v>
      </c>
      <c r="L31" s="7">
        <v>3085</v>
      </c>
      <c r="M31" s="55">
        <f t="shared" si="13"/>
        <v>-20.47</v>
      </c>
      <c r="N31" s="55">
        <f t="shared" si="14"/>
        <v>-26.26</v>
      </c>
      <c r="O31" s="55">
        <f t="shared" si="15"/>
        <v>-26.13</v>
      </c>
      <c r="P31" s="55">
        <f t="shared" ref="P31:R37" si="17">ROUND(D31/J31*100-100,2)</f>
        <v>-60.3</v>
      </c>
      <c r="Q31" s="55">
        <f t="shared" si="17"/>
        <v>-43.31</v>
      </c>
      <c r="R31" s="55">
        <f t="shared" si="17"/>
        <v>-42.7</v>
      </c>
      <c r="S31" s="15"/>
      <c r="T31" s="9"/>
      <c r="U31" s="9"/>
      <c r="W31" s="11"/>
    </row>
    <row r="32" spans="1:23" x14ac:dyDescent="0.5">
      <c r="A32" s="8"/>
      <c r="B32" s="3" t="s">
        <v>29</v>
      </c>
      <c r="C32" s="12" t="s">
        <v>30</v>
      </c>
      <c r="D32" s="59">
        <v>23218</v>
      </c>
      <c r="E32" s="6">
        <v>124250.56931364848</v>
      </c>
      <c r="F32" s="7">
        <v>445952.45032179996</v>
      </c>
      <c r="G32" s="59">
        <v>24257</v>
      </c>
      <c r="H32" s="6">
        <v>115450</v>
      </c>
      <c r="I32" s="7">
        <v>413872</v>
      </c>
      <c r="J32" s="7">
        <v>24508</v>
      </c>
      <c r="K32" s="7">
        <v>123121</v>
      </c>
      <c r="L32" s="7">
        <v>437118</v>
      </c>
      <c r="M32" s="55">
        <f>ROUND(D32/G32*100-100,2)</f>
        <v>-4.28</v>
      </c>
      <c r="N32" s="55">
        <f t="shared" si="14"/>
        <v>7.62</v>
      </c>
      <c r="O32" s="55">
        <f t="shared" si="15"/>
        <v>7.75</v>
      </c>
      <c r="P32" s="55">
        <f t="shared" si="17"/>
        <v>-5.26</v>
      </c>
      <c r="Q32" s="55">
        <f t="shared" si="17"/>
        <v>0.92</v>
      </c>
      <c r="R32" s="55">
        <f t="shared" si="17"/>
        <v>2.02</v>
      </c>
      <c r="S32" s="15"/>
      <c r="T32" s="9"/>
      <c r="U32" s="9"/>
      <c r="W32" s="11"/>
    </row>
    <row r="33" spans="1:23" x14ac:dyDescent="0.5">
      <c r="A33" s="8"/>
      <c r="B33" s="3" t="s">
        <v>31</v>
      </c>
      <c r="C33" s="12" t="s">
        <v>9</v>
      </c>
      <c r="D33" s="6">
        <v>45851.800132800003</v>
      </c>
      <c r="E33" s="6">
        <v>79514.078349322444</v>
      </c>
      <c r="F33" s="7">
        <v>285363.10836409999</v>
      </c>
      <c r="G33" s="6">
        <v>39858</v>
      </c>
      <c r="H33" s="6">
        <v>66197</v>
      </c>
      <c r="I33" s="7">
        <v>237281</v>
      </c>
      <c r="J33" s="7">
        <v>40861</v>
      </c>
      <c r="K33" s="7">
        <v>75937</v>
      </c>
      <c r="L33" s="7">
        <v>269599</v>
      </c>
      <c r="M33" s="55">
        <f t="shared" si="13"/>
        <v>15.04</v>
      </c>
      <c r="N33" s="55">
        <f t="shared" si="14"/>
        <v>20.12</v>
      </c>
      <c r="O33" s="55">
        <f t="shared" si="15"/>
        <v>20.260000000000002</v>
      </c>
      <c r="P33" s="55">
        <f t="shared" si="17"/>
        <v>12.21</v>
      </c>
      <c r="Q33" s="55">
        <f t="shared" si="17"/>
        <v>4.71</v>
      </c>
      <c r="R33" s="55">
        <f t="shared" si="17"/>
        <v>5.85</v>
      </c>
      <c r="S33" s="15"/>
      <c r="T33" s="9"/>
      <c r="U33" s="9"/>
      <c r="W33" s="11"/>
    </row>
    <row r="34" spans="1:23" x14ac:dyDescent="0.5">
      <c r="A34" s="8"/>
      <c r="B34" s="3" t="s">
        <v>32</v>
      </c>
      <c r="C34" s="12" t="s">
        <v>9</v>
      </c>
      <c r="D34" s="6">
        <v>21447.371621299975</v>
      </c>
      <c r="E34" s="6">
        <v>29229.143290030639</v>
      </c>
      <c r="F34" s="7">
        <v>104901.22118930019</v>
      </c>
      <c r="G34" s="6">
        <v>18376</v>
      </c>
      <c r="H34" s="6">
        <v>24812</v>
      </c>
      <c r="I34" s="7">
        <v>88938</v>
      </c>
      <c r="J34" s="7">
        <v>17550</v>
      </c>
      <c r="K34" s="7">
        <v>25939</v>
      </c>
      <c r="L34" s="7">
        <v>92093</v>
      </c>
      <c r="M34" s="55">
        <f t="shared" si="13"/>
        <v>16.71</v>
      </c>
      <c r="N34" s="55">
        <f t="shared" si="14"/>
        <v>17.8</v>
      </c>
      <c r="O34" s="55">
        <f t="shared" si="15"/>
        <v>17.95</v>
      </c>
      <c r="P34" s="55">
        <f t="shared" si="17"/>
        <v>22.21</v>
      </c>
      <c r="Q34" s="55">
        <f t="shared" si="17"/>
        <v>12.68</v>
      </c>
      <c r="R34" s="55">
        <f t="shared" si="17"/>
        <v>13.91</v>
      </c>
      <c r="S34" s="15"/>
      <c r="T34" s="9"/>
      <c r="U34" s="9"/>
      <c r="W34" s="11"/>
    </row>
    <row r="35" spans="1:23" x14ac:dyDescent="0.5">
      <c r="A35" s="8"/>
      <c r="B35" s="3" t="s">
        <v>33</v>
      </c>
      <c r="C35" s="12" t="s">
        <v>9</v>
      </c>
      <c r="D35" s="6">
        <v>2150.4695473000002</v>
      </c>
      <c r="E35" s="6">
        <v>2448.6166837229007</v>
      </c>
      <c r="F35" s="7">
        <v>8786.3663987999989</v>
      </c>
      <c r="G35" s="6">
        <v>951</v>
      </c>
      <c r="H35" s="6">
        <v>1068</v>
      </c>
      <c r="I35" s="7">
        <v>3830</v>
      </c>
      <c r="J35" s="7">
        <v>2027</v>
      </c>
      <c r="K35" s="7">
        <v>2470</v>
      </c>
      <c r="L35" s="7">
        <v>8769</v>
      </c>
      <c r="M35" s="55">
        <f t="shared" si="13"/>
        <v>126.13</v>
      </c>
      <c r="N35" s="55">
        <f t="shared" si="14"/>
        <v>129.27000000000001</v>
      </c>
      <c r="O35" s="55">
        <f t="shared" si="15"/>
        <v>129.41</v>
      </c>
      <c r="P35" s="55">
        <f t="shared" si="17"/>
        <v>6.09</v>
      </c>
      <c r="Q35" s="55">
        <f t="shared" si="17"/>
        <v>-0.87</v>
      </c>
      <c r="R35" s="55">
        <f t="shared" si="17"/>
        <v>0.2</v>
      </c>
      <c r="S35" s="15"/>
      <c r="T35" s="9"/>
      <c r="U35" s="9"/>
      <c r="W35" s="11"/>
    </row>
    <row r="36" spans="1:23" x14ac:dyDescent="0.5">
      <c r="A36" s="8"/>
      <c r="B36" s="3" t="s">
        <v>34</v>
      </c>
      <c r="C36" s="12" t="s">
        <v>30</v>
      </c>
      <c r="D36" s="6">
        <v>8444</v>
      </c>
      <c r="E36" s="6">
        <v>115406.80984037613</v>
      </c>
      <c r="F36" s="7">
        <v>414196.79009140009</v>
      </c>
      <c r="G36" s="6">
        <v>6527</v>
      </c>
      <c r="H36" s="6">
        <v>97854</v>
      </c>
      <c r="I36" s="7">
        <v>350773</v>
      </c>
      <c r="J36" s="7">
        <v>7247</v>
      </c>
      <c r="K36" s="7">
        <v>105420</v>
      </c>
      <c r="L36" s="7">
        <v>374273</v>
      </c>
      <c r="M36" s="55">
        <f t="shared" si="13"/>
        <v>29.37</v>
      </c>
      <c r="N36" s="55">
        <f t="shared" si="14"/>
        <v>17.940000000000001</v>
      </c>
      <c r="O36" s="55">
        <f t="shared" si="15"/>
        <v>18.079999999999998</v>
      </c>
      <c r="P36" s="55">
        <f t="shared" si="17"/>
        <v>16.52</v>
      </c>
      <c r="Q36" s="55">
        <f t="shared" si="17"/>
        <v>9.4700000000000006</v>
      </c>
      <c r="R36" s="55">
        <f t="shared" si="17"/>
        <v>10.67</v>
      </c>
      <c r="S36" s="15"/>
      <c r="T36" s="9"/>
      <c r="U36" s="9"/>
      <c r="W36" s="11"/>
    </row>
    <row r="37" spans="1:23" x14ac:dyDescent="0.5">
      <c r="A37" s="8"/>
      <c r="B37" s="3" t="s">
        <v>35</v>
      </c>
      <c r="C37" s="12" t="s">
        <v>9</v>
      </c>
      <c r="D37" s="6">
        <v>6420.3265519000006</v>
      </c>
      <c r="E37" s="6">
        <v>8543.8559464778009</v>
      </c>
      <c r="F37" s="7">
        <v>30661.584328399986</v>
      </c>
      <c r="G37" s="6">
        <v>5832</v>
      </c>
      <c r="H37" s="6">
        <v>7709</v>
      </c>
      <c r="I37" s="7">
        <v>27633</v>
      </c>
      <c r="J37" s="7">
        <v>7161</v>
      </c>
      <c r="K37" s="7">
        <v>9815</v>
      </c>
      <c r="L37" s="7">
        <v>34846</v>
      </c>
      <c r="M37" s="55">
        <f t="shared" si="13"/>
        <v>10.09</v>
      </c>
      <c r="N37" s="55">
        <f t="shared" si="14"/>
        <v>10.83</v>
      </c>
      <c r="O37" s="55">
        <f t="shared" si="15"/>
        <v>10.96</v>
      </c>
      <c r="P37" s="55">
        <f t="shared" si="17"/>
        <v>-10.34</v>
      </c>
      <c r="Q37" s="55">
        <f t="shared" si="17"/>
        <v>-12.95</v>
      </c>
      <c r="R37" s="55">
        <f t="shared" si="17"/>
        <v>-12.01</v>
      </c>
      <c r="S37" s="15"/>
      <c r="T37" s="9"/>
      <c r="U37" s="9"/>
      <c r="W37" s="11"/>
    </row>
    <row r="38" spans="1:23" x14ac:dyDescent="0.5">
      <c r="A38" s="8"/>
      <c r="B38" s="3" t="s">
        <v>105</v>
      </c>
      <c r="C38" s="12" t="s">
        <v>37</v>
      </c>
      <c r="D38" s="54"/>
      <c r="E38" s="6">
        <v>18667.666519050897</v>
      </c>
      <c r="F38" s="7">
        <v>66999.396286799994</v>
      </c>
      <c r="G38" s="54"/>
      <c r="H38" s="6">
        <v>17555</v>
      </c>
      <c r="I38" s="7">
        <v>62926</v>
      </c>
      <c r="J38" s="54"/>
      <c r="K38" s="7">
        <v>19895</v>
      </c>
      <c r="L38" s="7">
        <v>70632</v>
      </c>
      <c r="M38" s="54"/>
      <c r="N38" s="55">
        <f>ROUND(E38/H38*100-100,2)</f>
        <v>6.34</v>
      </c>
      <c r="O38" s="55">
        <f>ROUND(F38/I38*100-100,2)</f>
        <v>6.47</v>
      </c>
      <c r="P38" s="54" t="s">
        <v>4</v>
      </c>
      <c r="Q38" s="55">
        <f>ROUND(E38/K38*100-100,2)</f>
        <v>-6.17</v>
      </c>
      <c r="R38" s="55">
        <f>ROUND(F38/L38*100-100,2)</f>
        <v>-5.14</v>
      </c>
      <c r="S38" s="15"/>
      <c r="W38" s="11"/>
    </row>
    <row r="39" spans="1:23" x14ac:dyDescent="0.5">
      <c r="A39" s="8"/>
      <c r="B39" s="3" t="s">
        <v>38</v>
      </c>
      <c r="C39" s="12" t="s">
        <v>37</v>
      </c>
      <c r="D39" s="54"/>
      <c r="E39" s="6">
        <v>21054.29404198669</v>
      </c>
      <c r="F39" s="7">
        <v>75562.467579899996</v>
      </c>
      <c r="G39" s="54"/>
      <c r="H39" s="6">
        <v>18943</v>
      </c>
      <c r="I39" s="7">
        <v>67901</v>
      </c>
      <c r="J39" s="54"/>
      <c r="K39" s="7">
        <v>17621</v>
      </c>
      <c r="L39" s="7">
        <v>62559</v>
      </c>
      <c r="M39" s="54"/>
      <c r="N39" s="55">
        <f>ROUND(E39/H39*100-100,2)</f>
        <v>11.15</v>
      </c>
      <c r="O39" s="55">
        <f>ROUND(F39/I39*100-100,2)</f>
        <v>11.28</v>
      </c>
      <c r="P39" s="54" t="s">
        <v>4</v>
      </c>
      <c r="Q39" s="55">
        <f>ROUND(E39/K39*100-100,2)</f>
        <v>19.48</v>
      </c>
      <c r="R39" s="55">
        <f>ROUND(F39/L39*100-100,2)</f>
        <v>20.79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39</v>
      </c>
      <c r="B41" s="3" t="s">
        <v>40</v>
      </c>
      <c r="C41" s="12"/>
      <c r="D41" s="54"/>
      <c r="E41" s="7">
        <f t="shared" ref="E41:L41" si="18">SUM(E42:E45)</f>
        <v>14954.5621279112</v>
      </c>
      <c r="F41" s="7">
        <f t="shared" si="18"/>
        <v>53635.366915700004</v>
      </c>
      <c r="G41" s="54"/>
      <c r="H41" s="7">
        <f t="shared" si="18"/>
        <v>19372</v>
      </c>
      <c r="I41" s="7">
        <f t="shared" si="18"/>
        <v>69301</v>
      </c>
      <c r="J41" s="54"/>
      <c r="K41" s="7">
        <f t="shared" si="18"/>
        <v>5486</v>
      </c>
      <c r="L41" s="7">
        <f t="shared" si="18"/>
        <v>19476</v>
      </c>
      <c r="M41" s="54"/>
      <c r="N41" s="55">
        <f t="shared" ref="N41:O41" si="19">ROUND(E41/H41*100-100,2)</f>
        <v>-22.8</v>
      </c>
      <c r="O41" s="55">
        <f t="shared" si="19"/>
        <v>-22.61</v>
      </c>
      <c r="P41" s="54"/>
      <c r="Q41" s="55">
        <f>ROUND(E41/K41*100-100,2)</f>
        <v>172.6</v>
      </c>
      <c r="R41" s="55">
        <f t="shared" ref="Q41:R43" si="20">ROUND(F41/L41*100-100,2)</f>
        <v>175.39</v>
      </c>
      <c r="S41" s="15"/>
      <c r="T41" s="9"/>
      <c r="U41" s="9"/>
      <c r="W41" s="11"/>
    </row>
    <row r="42" spans="1:23" x14ac:dyDescent="0.5">
      <c r="A42" s="8"/>
      <c r="B42" s="3" t="s">
        <v>41</v>
      </c>
      <c r="C42" s="12" t="s">
        <v>9</v>
      </c>
      <c r="D42" s="6">
        <v>0</v>
      </c>
      <c r="E42" s="6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42</v>
      </c>
      <c r="C43" s="12" t="s">
        <v>9</v>
      </c>
      <c r="D43" s="59">
        <v>87346.345799999996</v>
      </c>
      <c r="E43" s="6">
        <v>14954.5621279112</v>
      </c>
      <c r="F43" s="7">
        <v>53635.366915700004</v>
      </c>
      <c r="G43" s="59">
        <v>127083</v>
      </c>
      <c r="H43" s="6">
        <v>19372</v>
      </c>
      <c r="I43" s="7">
        <v>69301</v>
      </c>
      <c r="J43" s="7">
        <v>34781</v>
      </c>
      <c r="K43" s="7">
        <v>4257</v>
      </c>
      <c r="L43" s="7">
        <v>15114</v>
      </c>
      <c r="M43" s="55">
        <f>ROUND(D43/G43*100-100,2)</f>
        <v>-31.27</v>
      </c>
      <c r="N43" s="55">
        <f t="shared" ref="N43" si="21">ROUND(E43/H43*100-100,2)</f>
        <v>-22.8</v>
      </c>
      <c r="O43" s="55">
        <f t="shared" ref="O43" si="22">ROUND(F43/I43*100-100,2)</f>
        <v>-22.61</v>
      </c>
      <c r="P43" s="55">
        <f>ROUND(D43/J43*100-100,2)</f>
        <v>151.13</v>
      </c>
      <c r="Q43" s="55">
        <f t="shared" si="20"/>
        <v>251.29</v>
      </c>
      <c r="R43" s="55">
        <f t="shared" si="20"/>
        <v>254.87</v>
      </c>
      <c r="S43" s="15"/>
      <c r="T43" s="9"/>
      <c r="U43" s="9"/>
      <c r="W43" s="11"/>
    </row>
    <row r="44" spans="1:23" x14ac:dyDescent="0.5">
      <c r="A44" s="8"/>
      <c r="B44" s="3" t="s">
        <v>43</v>
      </c>
      <c r="C44" s="12" t="s">
        <v>9</v>
      </c>
      <c r="D44" s="6">
        <v>0</v>
      </c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7">
        <v>6913</v>
      </c>
      <c r="K44" s="7">
        <v>1229</v>
      </c>
      <c r="L44" s="7">
        <v>4362</v>
      </c>
      <c r="M44" s="55">
        <v>0</v>
      </c>
      <c r="N44" s="55">
        <v>0</v>
      </c>
      <c r="O44" s="55">
        <v>0</v>
      </c>
      <c r="P44" s="55">
        <f>ROUND(D44/J44*100-100,2)</f>
        <v>-100</v>
      </c>
      <c r="Q44" s="55">
        <f t="shared" ref="Q44" si="23">ROUND(E44/K44*100-100,2)</f>
        <v>-100</v>
      </c>
      <c r="R44" s="55">
        <f t="shared" ref="R44" si="24">ROUND(F44/L44*100-100,2)</f>
        <v>-100</v>
      </c>
      <c r="S44" s="15"/>
      <c r="T44" s="9"/>
      <c r="U44" s="9"/>
      <c r="W44" s="11"/>
    </row>
    <row r="45" spans="1:23" x14ac:dyDescent="0.5">
      <c r="A45" s="8"/>
      <c r="B45" s="3" t="s">
        <v>44</v>
      </c>
      <c r="C45" s="12" t="s">
        <v>9</v>
      </c>
      <c r="D45" s="6">
        <v>0</v>
      </c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45</v>
      </c>
      <c r="B47" s="3" t="s">
        <v>46</v>
      </c>
      <c r="C47" s="12"/>
      <c r="D47" s="54"/>
      <c r="E47" s="7">
        <f t="shared" ref="E47:L47" si="25">SUM(E48,E49,E53,E64,E68,E72,E73,E74,E75,E80,E89,E90,E91,E92,E93,E95,E94)</f>
        <v>107870.0836958486</v>
      </c>
      <c r="F47" s="7">
        <f t="shared" si="25"/>
        <v>387102.86137230007</v>
      </c>
      <c r="G47" s="54"/>
      <c r="H47" s="7">
        <f t="shared" si="25"/>
        <v>94816</v>
      </c>
      <c r="I47" s="7">
        <f t="shared" si="25"/>
        <v>339846</v>
      </c>
      <c r="J47" s="54"/>
      <c r="K47" s="7">
        <f t="shared" si="25"/>
        <v>102646</v>
      </c>
      <c r="L47" s="7">
        <f t="shared" si="25"/>
        <v>364427</v>
      </c>
      <c r="M47" s="54"/>
      <c r="N47" s="55">
        <f t="shared" ref="N47:N53" si="26">ROUND(E47/H47*100-100,2)</f>
        <v>13.77</v>
      </c>
      <c r="O47" s="55">
        <f t="shared" ref="O47:O53" si="27">ROUND(F47/I47*100-100,2)</f>
        <v>13.91</v>
      </c>
      <c r="P47" s="54"/>
      <c r="Q47" s="55">
        <f t="shared" ref="Q47:R53" si="28">ROUND(E47/K47*100-100,2)</f>
        <v>5.09</v>
      </c>
      <c r="R47" s="55">
        <f t="shared" si="28"/>
        <v>6.22</v>
      </c>
      <c r="S47" s="15"/>
      <c r="T47" s="9"/>
      <c r="U47" s="9"/>
      <c r="W47" s="11"/>
    </row>
    <row r="48" spans="1:23" x14ac:dyDescent="0.5">
      <c r="A48" s="8"/>
      <c r="B48" s="3" t="s">
        <v>47</v>
      </c>
      <c r="C48" s="12" t="s">
        <v>26</v>
      </c>
      <c r="D48" s="6">
        <v>80.526807599999984</v>
      </c>
      <c r="E48" s="6">
        <v>786.6484066825999</v>
      </c>
      <c r="F48" s="7">
        <v>2823.4499594000049</v>
      </c>
      <c r="G48" s="6">
        <v>110</v>
      </c>
      <c r="H48" s="7">
        <v>904</v>
      </c>
      <c r="I48" s="7">
        <v>3239</v>
      </c>
      <c r="J48" s="7">
        <v>462</v>
      </c>
      <c r="K48" s="7">
        <v>1459</v>
      </c>
      <c r="L48" s="7">
        <v>5179</v>
      </c>
      <c r="M48" s="55">
        <f>ROUND(D48/G48*100-100,2)</f>
        <v>-26.79</v>
      </c>
      <c r="N48" s="55">
        <f t="shared" si="26"/>
        <v>-12.98</v>
      </c>
      <c r="O48" s="55">
        <f t="shared" si="27"/>
        <v>-12.83</v>
      </c>
      <c r="P48" s="55">
        <f>ROUND(D48/J48*100-100,2)</f>
        <v>-82.57</v>
      </c>
      <c r="Q48" s="55">
        <f t="shared" si="28"/>
        <v>-46.08</v>
      </c>
      <c r="R48" s="55">
        <f t="shared" si="28"/>
        <v>-45.48</v>
      </c>
      <c r="S48" s="15"/>
      <c r="T48" s="9"/>
      <c r="U48" s="9"/>
      <c r="W48" s="11"/>
    </row>
    <row r="49" spans="1:24" x14ac:dyDescent="0.5">
      <c r="A49" s="8"/>
      <c r="B49" s="3" t="s">
        <v>48</v>
      </c>
      <c r="C49" s="12" t="s">
        <v>37</v>
      </c>
      <c r="D49" s="54"/>
      <c r="E49" s="7">
        <f t="shared" ref="E49:L49" si="29">SUM(E50:E52)</f>
        <v>11221.746034965096</v>
      </c>
      <c r="F49" s="7">
        <f t="shared" si="29"/>
        <v>40274.471914000023</v>
      </c>
      <c r="G49" s="54"/>
      <c r="H49" s="7">
        <f t="shared" si="29"/>
        <v>10836</v>
      </c>
      <c r="I49" s="7">
        <f t="shared" si="29"/>
        <v>38839</v>
      </c>
      <c r="J49" s="54"/>
      <c r="K49" s="7">
        <f t="shared" si="29"/>
        <v>10593</v>
      </c>
      <c r="L49" s="7">
        <f t="shared" si="29"/>
        <v>37609</v>
      </c>
      <c r="M49" s="54"/>
      <c r="N49" s="55">
        <f t="shared" si="26"/>
        <v>3.56</v>
      </c>
      <c r="O49" s="55">
        <f t="shared" si="27"/>
        <v>3.7</v>
      </c>
      <c r="P49" s="54" t="s">
        <v>4</v>
      </c>
      <c r="Q49" s="55">
        <f t="shared" si="28"/>
        <v>5.94</v>
      </c>
      <c r="R49" s="55">
        <f t="shared" si="28"/>
        <v>7.09</v>
      </c>
      <c r="S49" s="15"/>
      <c r="T49" s="9"/>
      <c r="U49" s="9"/>
      <c r="W49" s="11"/>
    </row>
    <row r="50" spans="1:24" x14ac:dyDescent="0.5">
      <c r="B50" s="3" t="s">
        <v>49</v>
      </c>
      <c r="C50" s="12" t="s">
        <v>30</v>
      </c>
      <c r="D50" s="6">
        <v>382</v>
      </c>
      <c r="E50" s="6">
        <v>6015.3211162400958</v>
      </c>
      <c r="F50" s="7">
        <v>21588.476154100023</v>
      </c>
      <c r="G50" s="7">
        <v>423</v>
      </c>
      <c r="H50" s="7">
        <v>6845</v>
      </c>
      <c r="I50" s="7">
        <v>24534</v>
      </c>
      <c r="J50" s="7">
        <v>394</v>
      </c>
      <c r="K50" s="7">
        <v>6491</v>
      </c>
      <c r="L50" s="7">
        <v>23045</v>
      </c>
      <c r="M50" s="55">
        <f t="shared" ref="M50:M51" si="30">ROUND(D50/G50*100-100,2)</f>
        <v>-9.69</v>
      </c>
      <c r="N50" s="55">
        <f t="shared" si="26"/>
        <v>-12.12</v>
      </c>
      <c r="O50" s="55">
        <f t="shared" si="27"/>
        <v>-12.01</v>
      </c>
      <c r="P50" s="55">
        <f>ROUND(D50/J50*100-100,2)</f>
        <v>-3.05</v>
      </c>
      <c r="Q50" s="55">
        <f t="shared" si="28"/>
        <v>-7.33</v>
      </c>
      <c r="R50" s="55">
        <f t="shared" si="28"/>
        <v>-6.32</v>
      </c>
      <c r="S50" s="15"/>
      <c r="T50" s="9"/>
      <c r="U50" s="9"/>
      <c r="W50" s="11"/>
    </row>
    <row r="51" spans="1:24" x14ac:dyDescent="0.5">
      <c r="B51" s="3" t="s">
        <v>50</v>
      </c>
      <c r="C51" s="12" t="s">
        <v>30</v>
      </c>
      <c r="D51" s="6">
        <v>76</v>
      </c>
      <c r="E51" s="6">
        <v>1613.4027801461</v>
      </c>
      <c r="F51" s="7">
        <v>5790.1860340000003</v>
      </c>
      <c r="G51" s="6">
        <v>53</v>
      </c>
      <c r="H51" s="6">
        <v>1124</v>
      </c>
      <c r="I51" s="7">
        <v>4030</v>
      </c>
      <c r="J51" s="7">
        <v>75</v>
      </c>
      <c r="K51" s="7">
        <v>1376</v>
      </c>
      <c r="L51" s="7">
        <v>4886</v>
      </c>
      <c r="M51" s="55">
        <f t="shared" si="30"/>
        <v>43.4</v>
      </c>
      <c r="N51" s="55">
        <f t="shared" si="26"/>
        <v>43.54</v>
      </c>
      <c r="O51" s="55">
        <f t="shared" si="27"/>
        <v>43.68</v>
      </c>
      <c r="P51" s="55">
        <f>ROUND(D51/J51*100-100,2)</f>
        <v>1.33</v>
      </c>
      <c r="Q51" s="55">
        <f t="shared" si="28"/>
        <v>17.25</v>
      </c>
      <c r="R51" s="55">
        <f t="shared" si="28"/>
        <v>18.510000000000002</v>
      </c>
      <c r="S51" s="15"/>
      <c r="T51" s="9"/>
      <c r="U51" s="9"/>
      <c r="W51" s="11"/>
    </row>
    <row r="52" spans="1:24" x14ac:dyDescent="0.5">
      <c r="B52" s="3" t="s">
        <v>51</v>
      </c>
      <c r="C52" s="12" t="s">
        <v>37</v>
      </c>
      <c r="D52" s="54"/>
      <c r="E52" s="6">
        <v>3593.0221385789</v>
      </c>
      <c r="F52" s="7">
        <v>12895.809725900002</v>
      </c>
      <c r="G52" s="54"/>
      <c r="H52" s="6">
        <v>2867</v>
      </c>
      <c r="I52" s="7">
        <v>10275</v>
      </c>
      <c r="J52" s="54"/>
      <c r="K52" s="7">
        <v>2726</v>
      </c>
      <c r="L52" s="7">
        <v>9678</v>
      </c>
      <c r="M52" s="54"/>
      <c r="N52" s="55">
        <f t="shared" si="26"/>
        <v>25.32</v>
      </c>
      <c r="O52" s="55">
        <f t="shared" si="27"/>
        <v>25.51</v>
      </c>
      <c r="P52" s="54" t="s">
        <v>4</v>
      </c>
      <c r="Q52" s="55">
        <f t="shared" si="28"/>
        <v>31.81</v>
      </c>
      <c r="R52" s="55">
        <f t="shared" si="28"/>
        <v>33.25</v>
      </c>
      <c r="S52" s="15"/>
      <c r="T52" s="9"/>
      <c r="U52" s="9"/>
      <c r="W52" s="11"/>
    </row>
    <row r="53" spans="1:24" x14ac:dyDescent="0.5">
      <c r="A53" s="8"/>
      <c r="B53" s="3" t="s">
        <v>52</v>
      </c>
      <c r="C53" s="12" t="s">
        <v>9</v>
      </c>
      <c r="D53" s="6">
        <v>673.91688590000001</v>
      </c>
      <c r="E53" s="6">
        <v>3569.5426722778002</v>
      </c>
      <c r="F53" s="7">
        <v>12812.133759800003</v>
      </c>
      <c r="G53" s="6">
        <v>869</v>
      </c>
      <c r="H53" s="6">
        <v>3308</v>
      </c>
      <c r="I53" s="7">
        <v>11858</v>
      </c>
      <c r="J53" s="7">
        <v>841</v>
      </c>
      <c r="K53" s="7">
        <v>3580</v>
      </c>
      <c r="L53" s="7">
        <v>12711</v>
      </c>
      <c r="M53" s="55">
        <f>ROUND(D53/G53*100-100,2)</f>
        <v>-22.45</v>
      </c>
      <c r="N53" s="55">
        <f t="shared" si="26"/>
        <v>7.91</v>
      </c>
      <c r="O53" s="55">
        <f t="shared" si="27"/>
        <v>8.0500000000000007</v>
      </c>
      <c r="P53" s="55">
        <f>ROUND(D53/J53*100-100,2)</f>
        <v>-19.87</v>
      </c>
      <c r="Q53" s="55">
        <f t="shared" si="28"/>
        <v>-0.28999999999999998</v>
      </c>
      <c r="R53" s="55">
        <f t="shared" si="28"/>
        <v>0.8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53</v>
      </c>
      <c r="W55" s="11"/>
    </row>
    <row r="56" spans="1:24" x14ac:dyDescent="0.5">
      <c r="A56" s="3"/>
      <c r="W56" s="11"/>
    </row>
    <row r="57" spans="1:24" x14ac:dyDescent="0.5">
      <c r="A57" s="99" t="s">
        <v>117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W57" s="11"/>
    </row>
    <row r="58" spans="1:24" x14ac:dyDescent="0.5">
      <c r="E58" s="2"/>
      <c r="H58" s="2"/>
      <c r="K58" s="2"/>
      <c r="O58" s="26" t="s">
        <v>102</v>
      </c>
      <c r="W58" s="11"/>
    </row>
    <row r="59" spans="1:24" x14ac:dyDescent="0.5">
      <c r="E59" s="2"/>
      <c r="H59" s="2"/>
      <c r="K59" s="2"/>
      <c r="O59" s="26" t="s">
        <v>106</v>
      </c>
      <c r="W59" s="11"/>
    </row>
    <row r="60" spans="1:24" x14ac:dyDescent="0.5">
      <c r="A60" s="27"/>
      <c r="B60" s="107" t="s">
        <v>94</v>
      </c>
      <c r="C60" s="28" t="s">
        <v>91</v>
      </c>
      <c r="D60" s="29" t="s">
        <v>118</v>
      </c>
      <c r="E60" s="30"/>
      <c r="F60" s="31"/>
      <c r="G60" s="100" t="s">
        <v>128</v>
      </c>
      <c r="H60" s="101"/>
      <c r="I60" s="102"/>
      <c r="J60" s="29" t="s">
        <v>119</v>
      </c>
      <c r="K60" s="30"/>
      <c r="L60" s="31"/>
      <c r="M60" s="32"/>
      <c r="N60" s="33" t="s">
        <v>120</v>
      </c>
      <c r="O60" s="34"/>
      <c r="P60" s="35"/>
      <c r="Q60" s="35"/>
      <c r="R60" s="36" t="s">
        <v>0</v>
      </c>
      <c r="S60" s="15"/>
    </row>
    <row r="61" spans="1:24" x14ac:dyDescent="0.5">
      <c r="A61" s="37" t="s">
        <v>1</v>
      </c>
      <c r="B61" s="108"/>
      <c r="C61" s="12" t="s">
        <v>92</v>
      </c>
      <c r="D61" s="38" t="s">
        <v>93</v>
      </c>
      <c r="E61" s="103" t="s">
        <v>97</v>
      </c>
      <c r="F61" s="104"/>
      <c r="G61" s="38"/>
      <c r="H61" s="103" t="s">
        <v>97</v>
      </c>
      <c r="I61" s="104"/>
      <c r="J61" s="39"/>
      <c r="K61" s="103" t="s">
        <v>97</v>
      </c>
      <c r="L61" s="104"/>
      <c r="M61" s="96" t="s">
        <v>129</v>
      </c>
      <c r="N61" s="97"/>
      <c r="O61" s="98"/>
      <c r="P61" s="96" t="s">
        <v>121</v>
      </c>
      <c r="Q61" s="97"/>
      <c r="R61" s="97"/>
      <c r="S61" s="15"/>
    </row>
    <row r="62" spans="1:24" x14ac:dyDescent="0.5">
      <c r="A62" s="40" t="s">
        <v>2</v>
      </c>
      <c r="B62" s="108"/>
      <c r="C62" s="12" t="s">
        <v>95</v>
      </c>
      <c r="D62" s="41" t="s">
        <v>96</v>
      </c>
      <c r="E62" s="105"/>
      <c r="F62" s="106"/>
      <c r="G62" s="41" t="s">
        <v>96</v>
      </c>
      <c r="H62" s="105"/>
      <c r="I62" s="106"/>
      <c r="J62" s="42" t="s">
        <v>96</v>
      </c>
      <c r="K62" s="105"/>
      <c r="L62" s="106"/>
      <c r="M62" s="42" t="s">
        <v>96</v>
      </c>
      <c r="N62" s="96" t="s">
        <v>97</v>
      </c>
      <c r="O62" s="98"/>
      <c r="P62" s="42" t="s">
        <v>96</v>
      </c>
      <c r="Q62" s="96" t="s">
        <v>97</v>
      </c>
      <c r="R62" s="97"/>
      <c r="S62" s="15"/>
    </row>
    <row r="63" spans="1:24" x14ac:dyDescent="0.5">
      <c r="A63" s="43"/>
      <c r="B63" s="109"/>
      <c r="C63" s="44" t="s">
        <v>98</v>
      </c>
      <c r="D63" s="65"/>
      <c r="E63" s="45" t="s">
        <v>99</v>
      </c>
      <c r="F63" s="46" t="s">
        <v>100</v>
      </c>
      <c r="G63" s="65"/>
      <c r="H63" s="45" t="s">
        <v>99</v>
      </c>
      <c r="I63" s="46" t="s">
        <v>100</v>
      </c>
      <c r="J63" s="47"/>
      <c r="K63" s="45" t="s">
        <v>99</v>
      </c>
      <c r="L63" s="46" t="s">
        <v>101</v>
      </c>
      <c r="M63" s="48"/>
      <c r="N63" s="49" t="s">
        <v>103</v>
      </c>
      <c r="O63" s="50" t="s">
        <v>101</v>
      </c>
      <c r="P63" s="48"/>
      <c r="Q63" s="47" t="s">
        <v>103</v>
      </c>
      <c r="R63" s="51" t="s">
        <v>101</v>
      </c>
      <c r="S63" s="52"/>
      <c r="T63" s="52"/>
      <c r="U63" s="52"/>
    </row>
    <row r="64" spans="1:24" x14ac:dyDescent="0.5">
      <c r="A64" s="8"/>
      <c r="B64" s="3" t="s">
        <v>54</v>
      </c>
      <c r="C64" s="12" t="s">
        <v>7</v>
      </c>
      <c r="D64" s="54"/>
      <c r="E64" s="7">
        <f t="shared" ref="E64:L64" si="31">SUM(E65:E67)</f>
        <v>15812.167310795396</v>
      </c>
      <c r="F64" s="7">
        <f t="shared" si="31"/>
        <v>56750.900527699996</v>
      </c>
      <c r="G64" s="54"/>
      <c r="H64" s="7">
        <f t="shared" si="31"/>
        <v>11205</v>
      </c>
      <c r="I64" s="7">
        <f t="shared" si="31"/>
        <v>40170</v>
      </c>
      <c r="J64" s="54"/>
      <c r="K64" s="7">
        <f t="shared" si="31"/>
        <v>12472</v>
      </c>
      <c r="L64" s="7">
        <f t="shared" si="31"/>
        <v>44278</v>
      </c>
      <c r="M64" s="54"/>
      <c r="N64" s="54">
        <f>ROUND(E64/H64*100-100,2)</f>
        <v>41.12</v>
      </c>
      <c r="O64" s="54">
        <f>ROUND(F64/I64*100-100,2)</f>
        <v>41.28</v>
      </c>
      <c r="P64" s="54" t="s">
        <v>4</v>
      </c>
      <c r="Q64" s="54">
        <f t="shared" ref="Q64:Q75" si="32">ROUND(E64/K64*100-100,2)</f>
        <v>26.78</v>
      </c>
      <c r="R64" s="54">
        <f t="shared" ref="R64:R75" si="33">ROUND(F64/L64*100-100,2)</f>
        <v>28.17</v>
      </c>
      <c r="W64" s="11"/>
      <c r="X64" s="2"/>
    </row>
    <row r="65" spans="1:24" x14ac:dyDescent="0.5">
      <c r="B65" s="3" t="s">
        <v>56</v>
      </c>
      <c r="C65" s="12" t="s">
        <v>57</v>
      </c>
      <c r="D65" s="13">
        <v>259.0590234</v>
      </c>
      <c r="E65" s="13">
        <v>7173.6536394154955</v>
      </c>
      <c r="F65" s="7">
        <v>25747.6771438</v>
      </c>
      <c r="G65" s="13">
        <v>170</v>
      </c>
      <c r="H65" s="13">
        <v>4523</v>
      </c>
      <c r="I65" s="7">
        <v>16214</v>
      </c>
      <c r="J65" s="7">
        <v>206</v>
      </c>
      <c r="K65" s="7">
        <v>4790</v>
      </c>
      <c r="L65" s="7">
        <v>17007</v>
      </c>
      <c r="M65" s="54">
        <f>ROUND(D65/G65*100-100,2)</f>
        <v>52.39</v>
      </c>
      <c r="N65" s="54">
        <f t="shared" ref="N65:N75" si="34">ROUND(E65/H65*100-100,2)</f>
        <v>58.6</v>
      </c>
      <c r="O65" s="54">
        <f t="shared" ref="O65:O75" si="35">ROUND(F65/I65*100-100,2)</f>
        <v>58.8</v>
      </c>
      <c r="P65" s="54">
        <f>ROUND(D65/J65*100-100,2)</f>
        <v>25.76</v>
      </c>
      <c r="Q65" s="54">
        <f t="shared" si="32"/>
        <v>49.76</v>
      </c>
      <c r="R65" s="54">
        <f t="shared" si="33"/>
        <v>51.39</v>
      </c>
      <c r="S65" s="15"/>
      <c r="T65" s="9"/>
      <c r="U65" s="9"/>
      <c r="W65" s="11"/>
    </row>
    <row r="66" spans="1:24" x14ac:dyDescent="0.5">
      <c r="B66" s="3" t="s">
        <v>58</v>
      </c>
      <c r="C66" s="12" t="s">
        <v>57</v>
      </c>
      <c r="D66" s="13">
        <v>905</v>
      </c>
      <c r="E66" s="13">
        <v>8269.5667483861998</v>
      </c>
      <c r="F66" s="7">
        <v>29678.927037299996</v>
      </c>
      <c r="G66" s="13">
        <v>829</v>
      </c>
      <c r="H66" s="13">
        <v>6279</v>
      </c>
      <c r="I66" s="7">
        <v>22510</v>
      </c>
      <c r="J66" s="7">
        <v>837</v>
      </c>
      <c r="K66" s="7">
        <v>7329</v>
      </c>
      <c r="L66" s="7">
        <v>26019</v>
      </c>
      <c r="M66" s="54">
        <f>ROUND(D66/G66*100-100,2)</f>
        <v>9.17</v>
      </c>
      <c r="N66" s="54">
        <f t="shared" si="34"/>
        <v>31.7</v>
      </c>
      <c r="O66" s="54">
        <f t="shared" si="35"/>
        <v>31.85</v>
      </c>
      <c r="P66" s="54">
        <f>ROUND(D66/J66*100-100,2)</f>
        <v>8.1199999999999992</v>
      </c>
      <c r="Q66" s="54">
        <f t="shared" si="32"/>
        <v>12.83</v>
      </c>
      <c r="R66" s="54">
        <f t="shared" si="33"/>
        <v>14.07</v>
      </c>
      <c r="S66" s="15"/>
      <c r="T66" s="9"/>
      <c r="U66" s="9"/>
      <c r="W66" s="11"/>
    </row>
    <row r="67" spans="1:24" x14ac:dyDescent="0.5">
      <c r="B67" s="3" t="s">
        <v>59</v>
      </c>
      <c r="C67" s="12" t="s">
        <v>7</v>
      </c>
      <c r="D67" s="54"/>
      <c r="E67" s="13">
        <v>368.94692299370001</v>
      </c>
      <c r="F67" s="7">
        <v>1324.2963465999999</v>
      </c>
      <c r="G67" s="54"/>
      <c r="H67" s="13">
        <v>403</v>
      </c>
      <c r="I67" s="7">
        <v>1446</v>
      </c>
      <c r="J67" s="54"/>
      <c r="K67" s="7">
        <v>353</v>
      </c>
      <c r="L67" s="7">
        <v>1252</v>
      </c>
      <c r="M67" s="54"/>
      <c r="N67" s="54">
        <f t="shared" si="34"/>
        <v>-8.4499999999999993</v>
      </c>
      <c r="O67" s="54">
        <f t="shared" si="35"/>
        <v>-8.42</v>
      </c>
      <c r="P67" s="54" t="s">
        <v>55</v>
      </c>
      <c r="Q67" s="54">
        <f t="shared" si="32"/>
        <v>4.5199999999999996</v>
      </c>
      <c r="R67" s="54">
        <f t="shared" si="33"/>
        <v>5.77</v>
      </c>
      <c r="T67" s="9"/>
      <c r="U67" s="9"/>
      <c r="W67" s="11"/>
    </row>
    <row r="68" spans="1:24" x14ac:dyDescent="0.5">
      <c r="A68" s="8"/>
      <c r="B68" s="3" t="s">
        <v>60</v>
      </c>
      <c r="C68" s="12" t="s">
        <v>61</v>
      </c>
      <c r="D68" s="7">
        <f t="shared" ref="D68:L68" si="36">SUM(D69:D71)</f>
        <v>1103.3775000000001</v>
      </c>
      <c r="E68" s="7">
        <f t="shared" si="36"/>
        <v>3761.8756134737987</v>
      </c>
      <c r="F68" s="7">
        <f t="shared" si="36"/>
        <v>13500.947966200003</v>
      </c>
      <c r="G68" s="7">
        <f t="shared" si="36"/>
        <v>1432</v>
      </c>
      <c r="H68" s="7">
        <f t="shared" si="36"/>
        <v>2883</v>
      </c>
      <c r="I68" s="7">
        <f t="shared" si="36"/>
        <v>10337</v>
      </c>
      <c r="J68" s="7">
        <f t="shared" si="36"/>
        <v>1488</v>
      </c>
      <c r="K68" s="7">
        <f t="shared" si="36"/>
        <v>3767</v>
      </c>
      <c r="L68" s="7">
        <f t="shared" si="36"/>
        <v>13374</v>
      </c>
      <c r="M68" s="54">
        <f>ROUND(D68/G68*100-100,2)</f>
        <v>-22.95</v>
      </c>
      <c r="N68" s="54">
        <f t="shared" si="34"/>
        <v>30.48</v>
      </c>
      <c r="O68" s="54">
        <f t="shared" si="35"/>
        <v>30.61</v>
      </c>
      <c r="P68" s="54">
        <f>ROUND(D68/J68*100-100,2)</f>
        <v>-25.85</v>
      </c>
      <c r="Q68" s="54">
        <f t="shared" si="32"/>
        <v>-0.14000000000000001</v>
      </c>
      <c r="R68" s="54">
        <f t="shared" si="33"/>
        <v>0.95</v>
      </c>
      <c r="S68" s="15"/>
      <c r="T68" s="9"/>
      <c r="U68" s="9"/>
      <c r="W68" s="11"/>
    </row>
    <row r="69" spans="1:24" x14ac:dyDescent="0.5">
      <c r="A69" s="8"/>
      <c r="B69" s="3" t="s">
        <v>62</v>
      </c>
      <c r="C69" s="12" t="s">
        <v>61</v>
      </c>
      <c r="D69" s="13">
        <v>628.66849999999999</v>
      </c>
      <c r="E69" s="13">
        <v>2807.5792484580984</v>
      </c>
      <c r="F69" s="7">
        <v>10075.869463700003</v>
      </c>
      <c r="G69" s="13">
        <v>458</v>
      </c>
      <c r="H69" s="13">
        <v>2053</v>
      </c>
      <c r="I69" s="7">
        <v>7361</v>
      </c>
      <c r="J69" s="7">
        <v>623</v>
      </c>
      <c r="K69" s="7">
        <v>2890</v>
      </c>
      <c r="L69" s="7">
        <v>10262</v>
      </c>
      <c r="M69" s="54">
        <f>ROUND(D69/G69*100-100,2)</f>
        <v>37.26</v>
      </c>
      <c r="N69" s="54">
        <f t="shared" si="34"/>
        <v>36.75</v>
      </c>
      <c r="O69" s="54">
        <f t="shared" si="35"/>
        <v>36.880000000000003</v>
      </c>
      <c r="P69" s="54">
        <f>ROUND(D69/J69*100-100,2)</f>
        <v>0.91</v>
      </c>
      <c r="Q69" s="54">
        <f t="shared" si="32"/>
        <v>-2.85</v>
      </c>
      <c r="R69" s="54">
        <f t="shared" si="33"/>
        <v>-1.81</v>
      </c>
      <c r="S69" s="15"/>
      <c r="T69" s="9"/>
      <c r="U69" s="9"/>
      <c r="W69" s="11"/>
      <c r="X69" s="2"/>
    </row>
    <row r="70" spans="1:24" x14ac:dyDescent="0.5">
      <c r="A70" s="8"/>
      <c r="B70" s="3" t="s">
        <v>63</v>
      </c>
      <c r="C70" s="12" t="s">
        <v>61</v>
      </c>
      <c r="D70" s="13">
        <v>15.294</v>
      </c>
      <c r="E70" s="13">
        <v>73.120668499999965</v>
      </c>
      <c r="F70" s="7">
        <v>262.58791470000006</v>
      </c>
      <c r="G70" s="13">
        <v>4</v>
      </c>
      <c r="H70" s="13">
        <v>25</v>
      </c>
      <c r="I70" s="7">
        <v>89</v>
      </c>
      <c r="J70" s="7">
        <v>5</v>
      </c>
      <c r="K70" s="7">
        <v>26</v>
      </c>
      <c r="L70" s="7">
        <v>92</v>
      </c>
      <c r="M70" s="54">
        <f>ROUND(D70/G70*100-100,2)</f>
        <v>282.35000000000002</v>
      </c>
      <c r="N70" s="54">
        <f t="shared" ref="N70" si="37">ROUND(E70/H70*100-100,2)</f>
        <v>192.48</v>
      </c>
      <c r="O70" s="54">
        <f t="shared" ref="O70" si="38">ROUND(F70/I70*100-100,2)</f>
        <v>195.04</v>
      </c>
      <c r="P70" s="54">
        <f>ROUND(D70/J70*100-100,2)</f>
        <v>205.88</v>
      </c>
      <c r="Q70" s="54">
        <f t="shared" ref="Q70" si="39">ROUND(E70/K70*100-100,2)</f>
        <v>181.23</v>
      </c>
      <c r="R70" s="54">
        <f t="shared" ref="R70" si="40">ROUND(F70/L70*100-100,2)</f>
        <v>185.42</v>
      </c>
      <c r="S70" s="15"/>
      <c r="T70" s="9"/>
      <c r="U70" s="9"/>
      <c r="W70" s="11"/>
      <c r="X70" s="2"/>
    </row>
    <row r="71" spans="1:24" x14ac:dyDescent="0.5">
      <c r="A71" s="8"/>
      <c r="B71" s="3" t="s">
        <v>64</v>
      </c>
      <c r="C71" s="12" t="s">
        <v>61</v>
      </c>
      <c r="D71" s="13">
        <v>459.41500000000002</v>
      </c>
      <c r="E71" s="13">
        <v>881.17569651570011</v>
      </c>
      <c r="F71" s="7">
        <v>3162.4905878000004</v>
      </c>
      <c r="G71" s="13">
        <v>970</v>
      </c>
      <c r="H71" s="13">
        <v>805</v>
      </c>
      <c r="I71" s="7">
        <v>2887</v>
      </c>
      <c r="J71" s="7">
        <v>860</v>
      </c>
      <c r="K71" s="7">
        <v>851</v>
      </c>
      <c r="L71" s="7">
        <v>3020</v>
      </c>
      <c r="M71" s="54">
        <f>ROUND(D71/G71*100-100,2)</f>
        <v>-52.64</v>
      </c>
      <c r="N71" s="54">
        <f t="shared" si="34"/>
        <v>9.4600000000000009</v>
      </c>
      <c r="O71" s="54">
        <f t="shared" si="35"/>
        <v>9.5399999999999991</v>
      </c>
      <c r="P71" s="54">
        <f>ROUND(D71/J71*100-100,2)</f>
        <v>-46.58</v>
      </c>
      <c r="Q71" s="54">
        <f t="shared" si="32"/>
        <v>3.55</v>
      </c>
      <c r="R71" s="54">
        <f t="shared" si="33"/>
        <v>4.72</v>
      </c>
      <c r="S71" s="15"/>
      <c r="T71" s="9"/>
      <c r="U71" s="9"/>
      <c r="W71" s="11"/>
      <c r="X71" s="2"/>
    </row>
    <row r="72" spans="1:24" x14ac:dyDescent="0.5">
      <c r="A72" s="8"/>
      <c r="B72" s="3" t="s">
        <v>65</v>
      </c>
      <c r="C72" s="12" t="s">
        <v>7</v>
      </c>
      <c r="D72" s="54"/>
      <c r="E72" s="13">
        <v>12240.76543113112</v>
      </c>
      <c r="F72" s="7">
        <v>43933.37665260004</v>
      </c>
      <c r="G72" s="54"/>
      <c r="H72" s="13">
        <v>10506</v>
      </c>
      <c r="I72" s="7">
        <v>37659</v>
      </c>
      <c r="J72" s="54"/>
      <c r="K72" s="7">
        <v>10318</v>
      </c>
      <c r="L72" s="7">
        <v>36633</v>
      </c>
      <c r="M72" s="54"/>
      <c r="N72" s="54">
        <f t="shared" si="34"/>
        <v>16.510000000000002</v>
      </c>
      <c r="O72" s="54">
        <f t="shared" si="35"/>
        <v>16.66</v>
      </c>
      <c r="P72" s="54" t="s">
        <v>4</v>
      </c>
      <c r="Q72" s="54">
        <f t="shared" si="32"/>
        <v>18.64</v>
      </c>
      <c r="R72" s="54">
        <f t="shared" si="33"/>
        <v>19.93</v>
      </c>
      <c r="T72" s="9"/>
      <c r="U72" s="9"/>
      <c r="W72" s="11"/>
      <c r="X72" s="2"/>
    </row>
    <row r="73" spans="1:24" ht="21.65" customHeight="1" x14ac:dyDescent="0.5">
      <c r="A73" s="8"/>
      <c r="B73" s="3" t="s">
        <v>66</v>
      </c>
      <c r="C73" s="12" t="s">
        <v>7</v>
      </c>
      <c r="D73" s="54"/>
      <c r="E73" s="13">
        <v>1397.3296009963001</v>
      </c>
      <c r="F73" s="7">
        <v>5014.7377797999998</v>
      </c>
      <c r="G73" s="54"/>
      <c r="H73" s="13">
        <v>1312</v>
      </c>
      <c r="I73" s="7">
        <v>4704</v>
      </c>
      <c r="J73" s="54"/>
      <c r="K73" s="7">
        <v>1508</v>
      </c>
      <c r="L73" s="7">
        <v>5353</v>
      </c>
      <c r="M73" s="54"/>
      <c r="N73" s="54">
        <f t="shared" si="34"/>
        <v>6.5</v>
      </c>
      <c r="O73" s="54">
        <f t="shared" si="35"/>
        <v>6.61</v>
      </c>
      <c r="P73" s="54" t="s">
        <v>4</v>
      </c>
      <c r="Q73" s="54">
        <f t="shared" si="32"/>
        <v>-7.34</v>
      </c>
      <c r="R73" s="54">
        <f t="shared" si="33"/>
        <v>-6.32</v>
      </c>
      <c r="T73" s="9"/>
      <c r="U73" s="9"/>
      <c r="W73" s="11"/>
    </row>
    <row r="74" spans="1:24" x14ac:dyDescent="0.5">
      <c r="A74" s="8"/>
      <c r="B74" s="3" t="s">
        <v>67</v>
      </c>
      <c r="C74" s="12" t="s">
        <v>68</v>
      </c>
      <c r="D74" s="13">
        <v>256.96698509999999</v>
      </c>
      <c r="E74" s="13">
        <v>161.63012878659998</v>
      </c>
      <c r="F74" s="7">
        <v>580.13762299999973</v>
      </c>
      <c r="G74" s="13">
        <v>156</v>
      </c>
      <c r="H74" s="13">
        <v>98</v>
      </c>
      <c r="I74" s="7">
        <v>353</v>
      </c>
      <c r="J74" s="7">
        <v>105</v>
      </c>
      <c r="K74" s="7">
        <v>122</v>
      </c>
      <c r="L74" s="7">
        <v>432</v>
      </c>
      <c r="M74" s="54">
        <f>ROUND(D74/G74*100-100,2)</f>
        <v>64.72</v>
      </c>
      <c r="N74" s="54">
        <f t="shared" si="34"/>
        <v>64.930000000000007</v>
      </c>
      <c r="O74" s="54">
        <f t="shared" si="35"/>
        <v>64.34</v>
      </c>
      <c r="P74" s="54">
        <f>ROUND(D74/J74*100-100,2)</f>
        <v>144.72999999999999</v>
      </c>
      <c r="Q74" s="54">
        <f t="shared" si="32"/>
        <v>32.479999999999997</v>
      </c>
      <c r="R74" s="54">
        <f t="shared" si="33"/>
        <v>34.29</v>
      </c>
      <c r="S74" s="15"/>
      <c r="T74" s="9"/>
      <c r="U74" s="9"/>
      <c r="W74" s="11"/>
    </row>
    <row r="75" spans="1:24" x14ac:dyDescent="0.5">
      <c r="A75" s="8"/>
      <c r="B75" s="3" t="s">
        <v>69</v>
      </c>
      <c r="C75" s="12" t="s">
        <v>7</v>
      </c>
      <c r="D75" s="54"/>
      <c r="E75" s="7">
        <f>SUM(E76:E79)</f>
        <v>38379.312901703393</v>
      </c>
      <c r="F75" s="7">
        <f>SUM(F76:F79)</f>
        <v>137723.21880840004</v>
      </c>
      <c r="G75" s="54"/>
      <c r="H75" s="7">
        <f t="shared" ref="H75:I75" si="41">SUM(H76:H79)</f>
        <v>38241</v>
      </c>
      <c r="I75" s="7">
        <f t="shared" si="41"/>
        <v>137076</v>
      </c>
      <c r="J75" s="54"/>
      <c r="K75" s="7">
        <f t="shared" ref="K75" si="42">SUM(K76:K79)</f>
        <v>35277</v>
      </c>
      <c r="L75" s="7">
        <f t="shared" ref="L75" si="43">SUM(L76:L79)</f>
        <v>125246</v>
      </c>
      <c r="M75" s="54"/>
      <c r="N75" s="54">
        <f t="shared" si="34"/>
        <v>0.36</v>
      </c>
      <c r="O75" s="54">
        <f t="shared" si="35"/>
        <v>0.47</v>
      </c>
      <c r="P75" s="54"/>
      <c r="Q75" s="54">
        <f t="shared" si="32"/>
        <v>8.7899999999999991</v>
      </c>
      <c r="R75" s="54">
        <f t="shared" si="33"/>
        <v>9.9600000000000009</v>
      </c>
      <c r="T75" s="9"/>
      <c r="U75" s="9"/>
      <c r="W75" s="11"/>
    </row>
    <row r="76" spans="1:24" x14ac:dyDescent="0.5">
      <c r="A76" s="3"/>
      <c r="B76" s="3" t="s">
        <v>70</v>
      </c>
      <c r="C76" s="12" t="s">
        <v>68</v>
      </c>
      <c r="D76" s="13">
        <v>0</v>
      </c>
      <c r="E76" s="13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71</v>
      </c>
      <c r="C77" s="12" t="s">
        <v>68</v>
      </c>
      <c r="D77" s="13">
        <v>29454.3772527</v>
      </c>
      <c r="E77" s="13">
        <v>12479.505562008799</v>
      </c>
      <c r="F77" s="7">
        <v>44789.516325500008</v>
      </c>
      <c r="G77" s="13">
        <v>24148</v>
      </c>
      <c r="H77" s="13">
        <v>8036</v>
      </c>
      <c r="I77" s="7">
        <v>28802</v>
      </c>
      <c r="J77" s="7">
        <v>32479</v>
      </c>
      <c r="K77" s="7">
        <v>9673</v>
      </c>
      <c r="L77" s="7">
        <v>34343</v>
      </c>
      <c r="M77" s="54">
        <f t="shared" ref="M77:O78" si="44">ROUND(D77/G77*100-100,2)</f>
        <v>21.97</v>
      </c>
      <c r="N77" s="54">
        <f t="shared" si="44"/>
        <v>55.29</v>
      </c>
      <c r="O77" s="54">
        <f t="shared" si="44"/>
        <v>55.51</v>
      </c>
      <c r="P77" s="54">
        <f>ROUND(D77/J77*100-100,2)</f>
        <v>-9.31</v>
      </c>
      <c r="Q77" s="54">
        <f t="shared" ref="P77:R78" si="45">ROUND(E77/K77*100-100,2)</f>
        <v>29.01</v>
      </c>
      <c r="R77" s="54">
        <f t="shared" si="45"/>
        <v>30.42</v>
      </c>
      <c r="S77" s="15"/>
      <c r="T77" s="9"/>
      <c r="U77" s="9"/>
      <c r="W77" s="11"/>
    </row>
    <row r="78" spans="1:24" x14ac:dyDescent="0.5">
      <c r="A78" s="3"/>
      <c r="B78" s="3" t="s">
        <v>72</v>
      </c>
      <c r="C78" s="12" t="s">
        <v>68</v>
      </c>
      <c r="D78" s="13">
        <v>4929.0683917999977</v>
      </c>
      <c r="E78" s="13">
        <v>6977.8955080565984</v>
      </c>
      <c r="F78" s="7">
        <v>25038.53164690001</v>
      </c>
      <c r="G78" s="13">
        <v>5936</v>
      </c>
      <c r="H78" s="13">
        <v>6511</v>
      </c>
      <c r="I78" s="7">
        <v>23338</v>
      </c>
      <c r="J78" s="7">
        <v>8924</v>
      </c>
      <c r="K78" s="7">
        <v>10171</v>
      </c>
      <c r="L78" s="7">
        <v>36110</v>
      </c>
      <c r="M78" s="54">
        <f t="shared" si="44"/>
        <v>-16.96</v>
      </c>
      <c r="N78" s="54">
        <f t="shared" si="44"/>
        <v>7.17</v>
      </c>
      <c r="O78" s="54">
        <f t="shared" si="44"/>
        <v>7.29</v>
      </c>
      <c r="P78" s="54">
        <f t="shared" si="45"/>
        <v>-44.77</v>
      </c>
      <c r="Q78" s="54">
        <f t="shared" si="45"/>
        <v>-31.39</v>
      </c>
      <c r="R78" s="54">
        <f t="shared" si="45"/>
        <v>-30.66</v>
      </c>
      <c r="S78" s="15"/>
      <c r="T78" s="9"/>
      <c r="U78" s="9"/>
      <c r="W78" s="11"/>
    </row>
    <row r="79" spans="1:24" x14ac:dyDescent="0.5">
      <c r="A79" s="3"/>
      <c r="B79" s="3" t="s">
        <v>73</v>
      </c>
      <c r="C79" s="12" t="s">
        <v>7</v>
      </c>
      <c r="D79" s="54"/>
      <c r="E79" s="13">
        <v>18921.911831637997</v>
      </c>
      <c r="F79" s="7">
        <v>67895.170836000019</v>
      </c>
      <c r="G79" s="54"/>
      <c r="H79" s="13">
        <v>23694</v>
      </c>
      <c r="I79" s="7">
        <v>84936</v>
      </c>
      <c r="J79" s="54"/>
      <c r="K79" s="7">
        <v>15433</v>
      </c>
      <c r="L79" s="7">
        <v>54793</v>
      </c>
      <c r="M79" s="54"/>
      <c r="N79" s="54">
        <f t="shared" ref="N79:O83" si="46">ROUND(E79/H79*100-100,2)</f>
        <v>-20.14</v>
      </c>
      <c r="O79" s="54">
        <f t="shared" si="46"/>
        <v>-20.059999999999999</v>
      </c>
      <c r="P79" s="54" t="s">
        <v>55</v>
      </c>
      <c r="Q79" s="54">
        <f t="shared" ref="P79:R83" si="47">ROUND(E79/K79*100-100,2)</f>
        <v>22.61</v>
      </c>
      <c r="R79" s="54">
        <f t="shared" si="47"/>
        <v>23.91</v>
      </c>
      <c r="T79" s="9"/>
      <c r="U79" s="9"/>
      <c r="W79" s="11"/>
    </row>
    <row r="80" spans="1:24" x14ac:dyDescent="0.5">
      <c r="A80" s="8"/>
      <c r="B80" s="3" t="s">
        <v>74</v>
      </c>
      <c r="C80" s="12" t="s">
        <v>7</v>
      </c>
      <c r="D80" s="54"/>
      <c r="E80" s="7">
        <f t="shared" ref="E80:L80" si="48">SUM(E81:E88)</f>
        <v>11791.410350180699</v>
      </c>
      <c r="F80" s="7">
        <f t="shared" si="48"/>
        <v>42310.754998799996</v>
      </c>
      <c r="G80" s="54"/>
      <c r="H80" s="7">
        <f t="shared" si="48"/>
        <v>7984</v>
      </c>
      <c r="I80" s="7">
        <f t="shared" si="48"/>
        <v>28611</v>
      </c>
      <c r="J80" s="54"/>
      <c r="K80" s="7">
        <f t="shared" si="48"/>
        <v>12614</v>
      </c>
      <c r="L80" s="7">
        <f t="shared" si="48"/>
        <v>44784</v>
      </c>
      <c r="M80" s="54"/>
      <c r="N80" s="54">
        <f t="shared" si="46"/>
        <v>47.69</v>
      </c>
      <c r="O80" s="54">
        <f t="shared" si="46"/>
        <v>47.88</v>
      </c>
      <c r="P80" s="54" t="s">
        <v>55</v>
      </c>
      <c r="Q80" s="54">
        <f t="shared" si="47"/>
        <v>-6.52</v>
      </c>
      <c r="R80" s="54">
        <f t="shared" si="47"/>
        <v>-5.52</v>
      </c>
      <c r="T80" s="9"/>
      <c r="U80" s="9"/>
      <c r="W80" s="11"/>
    </row>
    <row r="81" spans="1:23" x14ac:dyDescent="0.5">
      <c r="A81" s="3"/>
      <c r="B81" s="3" t="s">
        <v>75</v>
      </c>
      <c r="C81" s="12" t="s">
        <v>76</v>
      </c>
      <c r="D81" s="13">
        <v>177</v>
      </c>
      <c r="E81" s="13">
        <v>870.96345514150016</v>
      </c>
      <c r="F81" s="7">
        <v>3125.8960625999998</v>
      </c>
      <c r="G81" s="13">
        <v>128</v>
      </c>
      <c r="H81" s="13">
        <v>647</v>
      </c>
      <c r="I81" s="7">
        <v>2319</v>
      </c>
      <c r="J81" s="7">
        <v>144</v>
      </c>
      <c r="K81" s="7">
        <v>904</v>
      </c>
      <c r="L81" s="7">
        <v>3210</v>
      </c>
      <c r="M81" s="54">
        <f>ROUND(D81/G81*100-100,2)</f>
        <v>38.28</v>
      </c>
      <c r="N81" s="54">
        <f t="shared" si="46"/>
        <v>34.619999999999997</v>
      </c>
      <c r="O81" s="54">
        <f t="shared" si="46"/>
        <v>34.799999999999997</v>
      </c>
      <c r="P81" s="54">
        <f t="shared" si="47"/>
        <v>22.92</v>
      </c>
      <c r="Q81" s="54">
        <f t="shared" si="47"/>
        <v>-3.65</v>
      </c>
      <c r="R81" s="54">
        <f t="shared" si="47"/>
        <v>-2.62</v>
      </c>
      <c r="S81" s="15"/>
      <c r="T81" s="9"/>
      <c r="U81" s="9"/>
      <c r="W81" s="11"/>
    </row>
    <row r="82" spans="1:23" x14ac:dyDescent="0.5">
      <c r="A82" s="3"/>
      <c r="B82" s="3" t="s">
        <v>77</v>
      </c>
      <c r="C82" s="12" t="s">
        <v>7</v>
      </c>
      <c r="D82" s="54"/>
      <c r="E82" s="13">
        <v>924.77635530159989</v>
      </c>
      <c r="F82" s="7">
        <v>3317.7917269</v>
      </c>
      <c r="G82" s="54"/>
      <c r="H82" s="13">
        <v>1228</v>
      </c>
      <c r="I82" s="7">
        <v>4395</v>
      </c>
      <c r="J82" s="54"/>
      <c r="K82" s="7">
        <v>1289</v>
      </c>
      <c r="L82" s="7">
        <v>4575</v>
      </c>
      <c r="M82" s="54"/>
      <c r="N82" s="54">
        <f t="shared" si="46"/>
        <v>-24.69</v>
      </c>
      <c r="O82" s="54">
        <f t="shared" si="46"/>
        <v>-24.51</v>
      </c>
      <c r="P82" s="54"/>
      <c r="Q82" s="54">
        <f t="shared" si="47"/>
        <v>-28.26</v>
      </c>
      <c r="R82" s="54">
        <f t="shared" si="47"/>
        <v>-27.48</v>
      </c>
      <c r="T82" s="9"/>
      <c r="U82" s="9"/>
      <c r="W82" s="11"/>
    </row>
    <row r="83" spans="1:23" x14ac:dyDescent="0.5">
      <c r="B83" s="3" t="s">
        <v>78</v>
      </c>
      <c r="C83" s="12" t="s">
        <v>7</v>
      </c>
      <c r="D83" s="54"/>
      <c r="E83" s="7">
        <v>2048.3802462535004</v>
      </c>
      <c r="F83" s="7">
        <v>7349.7628085999986</v>
      </c>
      <c r="G83" s="54"/>
      <c r="H83" s="7">
        <v>900</v>
      </c>
      <c r="I83" s="7">
        <v>3226</v>
      </c>
      <c r="J83" s="54"/>
      <c r="K83" s="7">
        <v>1899</v>
      </c>
      <c r="L83" s="7">
        <v>6743</v>
      </c>
      <c r="M83" s="54"/>
      <c r="N83" s="54">
        <f t="shared" si="46"/>
        <v>127.6</v>
      </c>
      <c r="O83" s="54">
        <f t="shared" si="46"/>
        <v>127.83</v>
      </c>
      <c r="P83" s="54" t="s">
        <v>55</v>
      </c>
      <c r="Q83" s="54">
        <f t="shared" si="47"/>
        <v>7.87</v>
      </c>
      <c r="R83" s="54">
        <f t="shared" si="47"/>
        <v>9</v>
      </c>
      <c r="T83" s="9"/>
      <c r="U83" s="9"/>
      <c r="W83" s="11"/>
    </row>
    <row r="84" spans="1:23" x14ac:dyDescent="0.5">
      <c r="B84" s="3" t="s">
        <v>79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80</v>
      </c>
      <c r="C85" s="12" t="s">
        <v>7</v>
      </c>
      <c r="D85" s="54"/>
      <c r="E85" s="7">
        <v>842.48525725030004</v>
      </c>
      <c r="F85" s="7">
        <v>3022.1994027000005</v>
      </c>
      <c r="G85" s="54"/>
      <c r="H85" s="7">
        <v>726</v>
      </c>
      <c r="I85" s="7">
        <v>2603</v>
      </c>
      <c r="J85" s="54"/>
      <c r="K85" s="7">
        <v>1175</v>
      </c>
      <c r="L85" s="7">
        <v>4173</v>
      </c>
      <c r="M85" s="54"/>
      <c r="N85" s="54">
        <f t="shared" ref="N85:N95" si="49">ROUND(E85/H85*100-100,2)</f>
        <v>16.04</v>
      </c>
      <c r="O85" s="54">
        <f t="shared" ref="O85:O95" si="50">ROUND(F85/I85*100-100,2)</f>
        <v>16.100000000000001</v>
      </c>
      <c r="P85" s="54" t="s">
        <v>55</v>
      </c>
      <c r="Q85" s="54">
        <f t="shared" ref="Q85:Q95" si="51">ROUND(E85/K85*100-100,2)</f>
        <v>-28.3</v>
      </c>
      <c r="R85" s="54">
        <f t="shared" ref="R85:R95" si="52">ROUND(F85/L85*100-100,2)</f>
        <v>-27.58</v>
      </c>
      <c r="T85" s="9"/>
      <c r="U85" s="9"/>
      <c r="W85" s="11"/>
    </row>
    <row r="86" spans="1:23" x14ac:dyDescent="0.5">
      <c r="B86" s="3" t="s">
        <v>81</v>
      </c>
      <c r="C86" s="12" t="s">
        <v>7</v>
      </c>
      <c r="D86" s="54"/>
      <c r="E86" s="13">
        <v>546.46111670499977</v>
      </c>
      <c r="F86" s="7">
        <v>1960.6962805000001</v>
      </c>
      <c r="G86" s="54"/>
      <c r="H86" s="13">
        <v>509</v>
      </c>
      <c r="I86" s="7">
        <v>1824</v>
      </c>
      <c r="J86" s="54"/>
      <c r="K86" s="7">
        <v>710</v>
      </c>
      <c r="L86" s="7">
        <v>2520</v>
      </c>
      <c r="M86" s="54"/>
      <c r="N86" s="54">
        <f t="shared" si="49"/>
        <v>7.36</v>
      </c>
      <c r="O86" s="54">
        <f t="shared" si="50"/>
        <v>7.49</v>
      </c>
      <c r="P86" s="54" t="s">
        <v>55</v>
      </c>
      <c r="Q86" s="54">
        <f t="shared" si="51"/>
        <v>-23.03</v>
      </c>
      <c r="R86" s="54">
        <f t="shared" si="52"/>
        <v>-22.19</v>
      </c>
      <c r="T86" s="9"/>
      <c r="U86" s="9"/>
      <c r="W86" s="11"/>
    </row>
    <row r="87" spans="1:23" x14ac:dyDescent="0.5">
      <c r="B87" s="3" t="s">
        <v>112</v>
      </c>
      <c r="C87" s="12" t="s">
        <v>76</v>
      </c>
      <c r="D87" s="13">
        <v>2069.9720000000002</v>
      </c>
      <c r="E87" s="13">
        <v>3251.1042019181982</v>
      </c>
      <c r="F87" s="7">
        <v>11665.733217899991</v>
      </c>
      <c r="G87" s="7">
        <v>2359</v>
      </c>
      <c r="H87" s="13">
        <v>2346</v>
      </c>
      <c r="I87" s="7">
        <v>8409</v>
      </c>
      <c r="J87" s="7">
        <v>2250</v>
      </c>
      <c r="K87" s="7">
        <v>3730</v>
      </c>
      <c r="L87" s="7">
        <v>13242</v>
      </c>
      <c r="M87" s="54">
        <f>ROUND(D87/G87*100-100,2)</f>
        <v>-12.25</v>
      </c>
      <c r="N87" s="54">
        <f t="shared" si="49"/>
        <v>38.58</v>
      </c>
      <c r="O87" s="54">
        <f t="shared" si="50"/>
        <v>38.729999999999997</v>
      </c>
      <c r="P87" s="54">
        <f t="shared" ref="P87" si="53">ROUND(D87/J87*100-100,2)</f>
        <v>-8</v>
      </c>
      <c r="Q87" s="54">
        <f t="shared" si="51"/>
        <v>-12.84</v>
      </c>
      <c r="R87" s="54">
        <f t="shared" si="52"/>
        <v>-11.9</v>
      </c>
      <c r="S87" s="15"/>
      <c r="T87" s="9"/>
      <c r="U87" s="9"/>
      <c r="W87" s="11"/>
    </row>
    <row r="88" spans="1:23" x14ac:dyDescent="0.5">
      <c r="B88" s="3" t="s">
        <v>113</v>
      </c>
      <c r="C88" s="12" t="s">
        <v>7</v>
      </c>
      <c r="D88" s="54"/>
      <c r="E88" s="13">
        <v>3307.2397176106001</v>
      </c>
      <c r="F88" s="7">
        <v>11868.6754996</v>
      </c>
      <c r="G88" s="54"/>
      <c r="H88" s="13">
        <v>1628</v>
      </c>
      <c r="I88" s="7">
        <v>5835</v>
      </c>
      <c r="J88" s="54"/>
      <c r="K88" s="7">
        <v>2907</v>
      </c>
      <c r="L88" s="7">
        <v>10321</v>
      </c>
      <c r="M88" s="54"/>
      <c r="N88" s="54">
        <f t="shared" si="49"/>
        <v>103.15</v>
      </c>
      <c r="O88" s="54">
        <f t="shared" si="50"/>
        <v>103.4</v>
      </c>
      <c r="P88" s="54" t="s">
        <v>55</v>
      </c>
      <c r="Q88" s="54">
        <f t="shared" si="51"/>
        <v>13.77</v>
      </c>
      <c r="R88" s="54">
        <f t="shared" si="52"/>
        <v>15</v>
      </c>
      <c r="T88" s="9"/>
      <c r="U88" s="9"/>
      <c r="W88" s="11"/>
    </row>
    <row r="89" spans="1:23" x14ac:dyDescent="0.5">
      <c r="A89" s="8"/>
      <c r="B89" s="3" t="s">
        <v>82</v>
      </c>
      <c r="C89" s="12" t="s">
        <v>109</v>
      </c>
      <c r="D89" s="13">
        <v>341</v>
      </c>
      <c r="E89" s="13">
        <v>513.92043973909995</v>
      </c>
      <c r="F89" s="7">
        <v>1843.5104351999994</v>
      </c>
      <c r="G89" s="7">
        <v>138</v>
      </c>
      <c r="H89" s="13">
        <v>214</v>
      </c>
      <c r="I89" s="7">
        <v>766</v>
      </c>
      <c r="J89" s="7">
        <v>54</v>
      </c>
      <c r="K89" s="7">
        <v>116</v>
      </c>
      <c r="L89" s="7">
        <v>413</v>
      </c>
      <c r="M89" s="54">
        <f>ROUND(D89/G89*100-100,2)</f>
        <v>147.1</v>
      </c>
      <c r="N89" s="54">
        <f t="shared" si="49"/>
        <v>140.15</v>
      </c>
      <c r="O89" s="54">
        <f t="shared" si="50"/>
        <v>140.66999999999999</v>
      </c>
      <c r="P89" s="54">
        <f t="shared" ref="P89" si="54">ROUND(D89/J89*100-100,2)</f>
        <v>531.48</v>
      </c>
      <c r="Q89" s="54">
        <f t="shared" si="51"/>
        <v>343.03</v>
      </c>
      <c r="R89" s="54">
        <f t="shared" si="52"/>
        <v>346.37</v>
      </c>
      <c r="S89" s="15"/>
      <c r="T89" s="9"/>
      <c r="U89" s="9"/>
      <c r="W89" s="11"/>
    </row>
    <row r="90" spans="1:23" x14ac:dyDescent="0.5">
      <c r="A90" s="8"/>
      <c r="B90" s="3" t="s">
        <v>83</v>
      </c>
      <c r="C90" s="12" t="s">
        <v>7</v>
      </c>
      <c r="D90" s="54"/>
      <c r="E90" s="13">
        <v>74.113355279399997</v>
      </c>
      <c r="F90" s="7">
        <v>266.04062129999994</v>
      </c>
      <c r="G90" s="54"/>
      <c r="H90" s="13">
        <v>695</v>
      </c>
      <c r="I90" s="7">
        <v>2488</v>
      </c>
      <c r="J90" s="54"/>
      <c r="K90" s="7">
        <v>174</v>
      </c>
      <c r="L90" s="7">
        <v>617</v>
      </c>
      <c r="M90" s="54"/>
      <c r="N90" s="54">
        <f t="shared" si="49"/>
        <v>-89.34</v>
      </c>
      <c r="O90" s="54">
        <f t="shared" si="50"/>
        <v>-89.31</v>
      </c>
      <c r="P90" s="54" t="s">
        <v>55</v>
      </c>
      <c r="Q90" s="54">
        <f t="shared" si="51"/>
        <v>-57.41</v>
      </c>
      <c r="R90" s="54">
        <f t="shared" si="52"/>
        <v>-56.88</v>
      </c>
      <c r="T90" s="9"/>
      <c r="U90" s="9"/>
      <c r="W90" s="11"/>
    </row>
    <row r="91" spans="1:23" x14ac:dyDescent="0.5">
      <c r="A91" s="8"/>
      <c r="B91" s="3" t="s">
        <v>84</v>
      </c>
      <c r="C91" s="12" t="s">
        <v>76</v>
      </c>
      <c r="D91" s="66">
        <v>78.022260000000003</v>
      </c>
      <c r="E91" s="13">
        <v>95.178244562399996</v>
      </c>
      <c r="F91" s="7">
        <v>341.53769359999995</v>
      </c>
      <c r="G91" s="7">
        <v>105</v>
      </c>
      <c r="H91" s="13">
        <v>152</v>
      </c>
      <c r="I91" s="7">
        <v>545</v>
      </c>
      <c r="J91" s="7">
        <v>71</v>
      </c>
      <c r="K91" s="7">
        <v>219</v>
      </c>
      <c r="L91" s="7">
        <v>777</v>
      </c>
      <c r="M91" s="54">
        <f t="shared" ref="M91:M92" si="55">ROUND(D91/G91*100-100,2)</f>
        <v>-25.69</v>
      </c>
      <c r="N91" s="54">
        <f t="shared" si="49"/>
        <v>-37.380000000000003</v>
      </c>
      <c r="O91" s="54">
        <f t="shared" si="50"/>
        <v>-37.33</v>
      </c>
      <c r="P91" s="54">
        <f t="shared" ref="P91:P92" si="56">ROUND(D91/J91*100-100,2)</f>
        <v>9.89</v>
      </c>
      <c r="Q91" s="54">
        <f t="shared" si="51"/>
        <v>-56.54</v>
      </c>
      <c r="R91" s="54">
        <f t="shared" si="52"/>
        <v>-56.04</v>
      </c>
      <c r="S91" s="15"/>
      <c r="T91" s="9"/>
      <c r="U91" s="9"/>
      <c r="W91" s="11"/>
    </row>
    <row r="92" spans="1:23" x14ac:dyDescent="0.5">
      <c r="A92" s="8"/>
      <c r="B92" s="3" t="s">
        <v>85</v>
      </c>
      <c r="C92" s="12" t="s">
        <v>68</v>
      </c>
      <c r="D92" s="66">
        <v>356.5</v>
      </c>
      <c r="E92" s="13">
        <v>10.841242354999999</v>
      </c>
      <c r="F92" s="7">
        <v>38.890498400000006</v>
      </c>
      <c r="G92" s="7">
        <v>470</v>
      </c>
      <c r="H92" s="13">
        <v>14</v>
      </c>
      <c r="I92" s="7">
        <v>49</v>
      </c>
      <c r="J92" s="7">
        <v>1514</v>
      </c>
      <c r="K92" s="7">
        <v>45</v>
      </c>
      <c r="L92" s="7">
        <v>160</v>
      </c>
      <c r="M92" s="54">
        <f t="shared" si="55"/>
        <v>-24.15</v>
      </c>
      <c r="N92" s="54">
        <f t="shared" si="49"/>
        <v>-22.56</v>
      </c>
      <c r="O92" s="54">
        <f t="shared" si="50"/>
        <v>-20.63</v>
      </c>
      <c r="P92" s="54">
        <f t="shared" si="56"/>
        <v>-76.45</v>
      </c>
      <c r="Q92" s="54">
        <f t="shared" si="51"/>
        <v>-75.91</v>
      </c>
      <c r="R92" s="54">
        <f t="shared" si="52"/>
        <v>-75.69</v>
      </c>
      <c r="S92" s="15"/>
      <c r="T92" s="9"/>
      <c r="U92" s="9"/>
      <c r="W92" s="11"/>
    </row>
    <row r="93" spans="1:23" x14ac:dyDescent="0.5">
      <c r="A93" s="8"/>
      <c r="B93" s="3" t="s">
        <v>86</v>
      </c>
      <c r="C93" s="12" t="s">
        <v>7</v>
      </c>
      <c r="D93" s="54"/>
      <c r="E93" s="7">
        <v>0.27875</v>
      </c>
      <c r="F93" s="7">
        <v>0</v>
      </c>
      <c r="G93" s="7"/>
      <c r="H93" s="7">
        <v>0</v>
      </c>
      <c r="I93" s="7">
        <v>0</v>
      </c>
      <c r="J93" s="7"/>
      <c r="K93" s="7">
        <v>0</v>
      </c>
      <c r="L93" s="7">
        <v>0</v>
      </c>
      <c r="M93" s="54"/>
      <c r="N93" s="54">
        <v>0</v>
      </c>
      <c r="O93" s="54">
        <v>0</v>
      </c>
      <c r="P93" s="54"/>
      <c r="Q93" s="54">
        <v>0</v>
      </c>
      <c r="R93" s="54">
        <v>0</v>
      </c>
      <c r="T93" s="9"/>
      <c r="U93" s="9"/>
      <c r="W93" s="11"/>
    </row>
    <row r="94" spans="1:23" x14ac:dyDescent="0.5">
      <c r="A94" s="8"/>
      <c r="B94" s="3" t="s">
        <v>87</v>
      </c>
      <c r="C94" s="12" t="s">
        <v>68</v>
      </c>
      <c r="D94" s="13">
        <v>642482.17999979993</v>
      </c>
      <c r="E94" s="13">
        <v>7026.6752078600002</v>
      </c>
      <c r="F94" s="7">
        <v>25204.1901268</v>
      </c>
      <c r="G94" s="7">
        <v>514256</v>
      </c>
      <c r="H94" s="7">
        <v>5655</v>
      </c>
      <c r="I94" s="7">
        <v>20250</v>
      </c>
      <c r="J94" s="7">
        <v>885419</v>
      </c>
      <c r="K94" s="7">
        <v>9643</v>
      </c>
      <c r="L94" s="7">
        <v>34236</v>
      </c>
      <c r="M94" s="54">
        <f t="shared" ref="M94:M95" si="57">ROUND(D94/G94*100-100,2)</f>
        <v>24.93</v>
      </c>
      <c r="N94" s="54">
        <f t="shared" si="49"/>
        <v>24.26</v>
      </c>
      <c r="O94" s="54">
        <f t="shared" si="50"/>
        <v>24.47</v>
      </c>
      <c r="P94" s="54">
        <f t="shared" ref="P94:P95" si="58">ROUND(D94/J94*100-100,2)</f>
        <v>-27.44</v>
      </c>
      <c r="Q94" s="54">
        <f t="shared" si="51"/>
        <v>-27.13</v>
      </c>
      <c r="R94" s="54">
        <f t="shared" si="52"/>
        <v>-26.38</v>
      </c>
      <c r="S94" s="15"/>
      <c r="T94" s="9"/>
      <c r="U94" s="9"/>
      <c r="W94" s="11"/>
    </row>
    <row r="95" spans="1:23" x14ac:dyDescent="0.5">
      <c r="A95" s="8"/>
      <c r="B95" s="3" t="s">
        <v>88</v>
      </c>
      <c r="C95" s="12" t="s">
        <v>68</v>
      </c>
      <c r="D95" s="13">
        <v>2152.4090000000001</v>
      </c>
      <c r="E95" s="13">
        <v>1026.6480050599</v>
      </c>
      <c r="F95" s="7">
        <v>3684.5620073000005</v>
      </c>
      <c r="G95" s="7">
        <v>1643</v>
      </c>
      <c r="H95" s="13">
        <v>809</v>
      </c>
      <c r="I95" s="7">
        <v>2902</v>
      </c>
      <c r="J95" s="7">
        <v>1320</v>
      </c>
      <c r="K95" s="7">
        <v>739</v>
      </c>
      <c r="L95" s="7">
        <v>2625</v>
      </c>
      <c r="M95" s="54">
        <f t="shared" si="57"/>
        <v>31</v>
      </c>
      <c r="N95" s="54">
        <f t="shared" si="49"/>
        <v>26.9</v>
      </c>
      <c r="O95" s="54">
        <f t="shared" si="50"/>
        <v>26.97</v>
      </c>
      <c r="P95" s="54">
        <f t="shared" si="58"/>
        <v>63.06</v>
      </c>
      <c r="Q95" s="54">
        <f t="shared" si="51"/>
        <v>38.92</v>
      </c>
      <c r="R95" s="54">
        <f t="shared" si="52"/>
        <v>40.36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89</v>
      </c>
      <c r="C97" s="12"/>
      <c r="D97" s="2"/>
      <c r="E97" s="7">
        <f t="shared" ref="E97:L97" si="59">E8-SUM(E10,E26,E41,E47)</f>
        <v>55937.453917418374</v>
      </c>
      <c r="F97" s="7">
        <f t="shared" si="59"/>
        <v>200739.93898711912</v>
      </c>
      <c r="G97" s="2"/>
      <c r="H97" s="7">
        <f t="shared" si="59"/>
        <v>51142</v>
      </c>
      <c r="I97" s="7">
        <f t="shared" si="59"/>
        <v>183291</v>
      </c>
      <c r="J97" s="7"/>
      <c r="K97" s="7">
        <f t="shared" si="59"/>
        <v>48414</v>
      </c>
      <c r="L97" s="7">
        <f t="shared" si="59"/>
        <v>171880</v>
      </c>
      <c r="M97" s="54"/>
      <c r="N97" s="54">
        <f t="shared" ref="N97" si="60">ROUND(E97/H97*100-100,2)</f>
        <v>9.3800000000000008</v>
      </c>
      <c r="O97" s="54">
        <f t="shared" ref="O97" si="61">ROUND(F97/I97*100-100,2)</f>
        <v>9.52</v>
      </c>
      <c r="P97" s="54"/>
      <c r="Q97" s="54">
        <f t="shared" ref="Q97" si="62">ROUND(E97/K97*100-100,2)</f>
        <v>15.54</v>
      </c>
      <c r="R97" s="54">
        <f t="shared" ref="R97" si="63">ROUND(F97/L97*100-100,2)</f>
        <v>16.79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7"/>
      <c r="K98" s="67"/>
      <c r="L98" s="67"/>
      <c r="M98" s="61"/>
      <c r="N98" s="64"/>
      <c r="O98" s="64"/>
      <c r="P98" s="63"/>
      <c r="Q98" s="61"/>
      <c r="R98" s="63"/>
    </row>
    <row r="99" spans="1:23" x14ac:dyDescent="0.5">
      <c r="B99" s="95" t="s">
        <v>115</v>
      </c>
      <c r="C99" s="95"/>
      <c r="D99" s="95"/>
      <c r="E99" s="95"/>
      <c r="F99" s="95"/>
      <c r="G99" s="95"/>
      <c r="H99" s="95"/>
      <c r="K99" s="68"/>
      <c r="L99" s="68"/>
    </row>
    <row r="100" spans="1:23" x14ac:dyDescent="0.5">
      <c r="B100" s="95" t="s">
        <v>114</v>
      </c>
      <c r="C100" s="95"/>
      <c r="D100" s="95"/>
      <c r="E100" s="95"/>
      <c r="F100" s="95"/>
      <c r="G100" s="95"/>
      <c r="H100" s="95"/>
      <c r="K100" s="69"/>
      <c r="L100" s="69"/>
    </row>
    <row r="101" spans="1:23" ht="21" customHeight="1" x14ac:dyDescent="0.5">
      <c r="B101" s="110" t="s">
        <v>116</v>
      </c>
      <c r="C101" s="110"/>
      <c r="D101" s="110"/>
      <c r="E101" s="110"/>
      <c r="F101" s="110"/>
      <c r="G101" s="110"/>
      <c r="H101" s="110"/>
      <c r="I101" s="8"/>
      <c r="K101" s="69"/>
      <c r="L101" s="69"/>
    </row>
    <row r="102" spans="1:23" x14ac:dyDescent="0.5">
      <c r="I102" s="8"/>
      <c r="K102" s="69"/>
      <c r="L102" s="69"/>
    </row>
    <row r="103" spans="1:23" x14ac:dyDescent="0.5">
      <c r="C103" s="3"/>
      <c r="D103" s="8"/>
      <c r="E103" s="8"/>
      <c r="F103" s="8"/>
      <c r="G103" s="12"/>
      <c r="H103" s="8"/>
      <c r="I103" s="8"/>
      <c r="K103" s="69"/>
      <c r="L103" s="69"/>
    </row>
    <row r="104" spans="1:23" x14ac:dyDescent="0.5">
      <c r="A104" s="99" t="s">
        <v>122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N104" s="77"/>
      <c r="O104" s="77"/>
      <c r="P104" s="77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108</v>
      </c>
      <c r="K106" s="2"/>
    </row>
    <row r="107" spans="1:23" x14ac:dyDescent="0.5">
      <c r="E107" s="2"/>
      <c r="H107" s="2"/>
      <c r="I107" s="3" t="s">
        <v>107</v>
      </c>
      <c r="J107" s="61"/>
      <c r="K107" s="4"/>
      <c r="L107" s="61"/>
    </row>
    <row r="108" spans="1:23" x14ac:dyDescent="0.5">
      <c r="A108" s="70"/>
      <c r="B108" s="71"/>
      <c r="C108" s="28" t="s">
        <v>91</v>
      </c>
      <c r="D108" s="96" t="s">
        <v>123</v>
      </c>
      <c r="E108" s="97"/>
      <c r="F108" s="98"/>
      <c r="G108" s="96" t="s">
        <v>124</v>
      </c>
      <c r="H108" s="97"/>
      <c r="I108" s="98"/>
      <c r="J108" s="72" t="s">
        <v>125</v>
      </c>
      <c r="K108" s="2"/>
    </row>
    <row r="109" spans="1:23" x14ac:dyDescent="0.5">
      <c r="A109" s="1" t="s">
        <v>1</v>
      </c>
      <c r="B109" s="73"/>
      <c r="C109" s="12" t="s">
        <v>92</v>
      </c>
      <c r="D109" s="38"/>
      <c r="E109" s="2"/>
      <c r="F109" s="37"/>
      <c r="H109" s="18"/>
      <c r="J109" s="74" t="s">
        <v>126</v>
      </c>
      <c r="K109" s="4"/>
      <c r="L109" s="61"/>
    </row>
    <row r="110" spans="1:23" x14ac:dyDescent="0.5">
      <c r="A110" s="3" t="s">
        <v>2</v>
      </c>
      <c r="B110" s="73" t="s">
        <v>94</v>
      </c>
      <c r="C110" s="12" t="s">
        <v>95</v>
      </c>
      <c r="D110" s="41" t="s">
        <v>96</v>
      </c>
      <c r="E110" s="111" t="s">
        <v>97</v>
      </c>
      <c r="F110" s="112"/>
      <c r="G110" s="41" t="s">
        <v>96</v>
      </c>
      <c r="H110" s="111" t="s">
        <v>97</v>
      </c>
      <c r="I110" s="112"/>
      <c r="J110" s="41" t="s">
        <v>96</v>
      </c>
      <c r="K110" s="96" t="s">
        <v>97</v>
      </c>
      <c r="L110" s="97"/>
    </row>
    <row r="111" spans="1:23" x14ac:dyDescent="0.5">
      <c r="A111" s="61"/>
      <c r="B111" s="65"/>
      <c r="C111" s="44" t="s">
        <v>98</v>
      </c>
      <c r="D111" s="65"/>
      <c r="E111" s="45" t="s">
        <v>99</v>
      </c>
      <c r="F111" s="46" t="s">
        <v>100</v>
      </c>
      <c r="G111" s="75"/>
      <c r="H111" s="45" t="s">
        <v>99</v>
      </c>
      <c r="I111" s="46" t="s">
        <v>101</v>
      </c>
      <c r="J111" s="76"/>
      <c r="K111" s="45" t="s">
        <v>99</v>
      </c>
      <c r="L111" s="51" t="s">
        <v>101</v>
      </c>
    </row>
    <row r="112" spans="1:23" x14ac:dyDescent="0.5">
      <c r="A112" s="3"/>
      <c r="B112" s="3" t="s">
        <v>3</v>
      </c>
      <c r="D112" s="77"/>
      <c r="E112" s="77">
        <v>7827925</v>
      </c>
      <c r="F112" s="77">
        <v>27888198.00269502</v>
      </c>
      <c r="H112" s="22">
        <v>8246790</v>
      </c>
      <c r="I112" s="22">
        <v>29563035</v>
      </c>
      <c r="J112" s="54"/>
      <c r="K112" s="54">
        <f>ROUND(E112/H112*100-100,2)</f>
        <v>-5.08</v>
      </c>
      <c r="L112" s="54">
        <f>ROUND(F112/I112*100-100,2)</f>
        <v>-5.67</v>
      </c>
      <c r="M112" s="78"/>
      <c r="N112" s="79"/>
      <c r="O112" s="79"/>
    </row>
    <row r="113" spans="1:17" x14ac:dyDescent="0.5">
      <c r="A113" s="3"/>
      <c r="D113" s="77"/>
      <c r="E113" s="77"/>
      <c r="F113" s="77"/>
      <c r="G113" s="22"/>
      <c r="H113" s="77"/>
      <c r="I113" s="77"/>
      <c r="J113" s="54"/>
      <c r="K113" s="54"/>
      <c r="L113" s="54"/>
      <c r="M113" s="78"/>
      <c r="N113" s="79"/>
      <c r="O113" s="79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1290462.7771629966</v>
      </c>
      <c r="F114" s="7">
        <f>SUM(F115,F118:F128)</f>
        <v>4598696.5211092997</v>
      </c>
      <c r="G114" s="57"/>
      <c r="H114" s="7">
        <f>SUM(H115,H118:H128)</f>
        <v>1882130</v>
      </c>
      <c r="I114" s="7">
        <f>SUM(I115,I118:I128)</f>
        <v>6748867</v>
      </c>
      <c r="J114" s="54"/>
      <c r="K114" s="54">
        <f>ROUND(E114/H114*100-100,2)</f>
        <v>-31.44</v>
      </c>
      <c r="L114" s="54">
        <f>ROUND(F114/I114*100-100,2)</f>
        <v>-31.86</v>
      </c>
      <c r="M114" s="78"/>
      <c r="N114" s="79"/>
      <c r="O114" s="79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4">SUM(D116:D117)</f>
        <v>3929744.4400076</v>
      </c>
      <c r="E115" s="7">
        <f t="shared" si="64"/>
        <v>582841.87799343187</v>
      </c>
      <c r="F115" s="7">
        <f t="shared" si="64"/>
        <v>2077921.2698502997</v>
      </c>
      <c r="G115" s="7">
        <f t="shared" ref="G115:I115" si="65">SUM(G116:G117)</f>
        <v>5544908</v>
      </c>
      <c r="H115" s="7">
        <f t="shared" si="65"/>
        <v>893218</v>
      </c>
      <c r="I115" s="7">
        <f t="shared" si="65"/>
        <v>3203245</v>
      </c>
      <c r="J115" s="54">
        <f>ROUND(D115/G115*100-100,2)</f>
        <v>-29.13</v>
      </c>
      <c r="K115" s="54">
        <f>ROUND(E115/H115*100-100,2)</f>
        <v>-34.75</v>
      </c>
      <c r="L115" s="54">
        <f>ROUND(F115/I115*100-100,2)</f>
        <v>-35.130000000000003</v>
      </c>
      <c r="M115" s="78"/>
      <c r="N115" s="80"/>
      <c r="O115" s="80"/>
    </row>
    <row r="116" spans="1:17" x14ac:dyDescent="0.5">
      <c r="B116" s="3" t="s">
        <v>10</v>
      </c>
      <c r="C116" s="12" t="s">
        <v>9</v>
      </c>
      <c r="D116" s="77">
        <v>717230.65231229994</v>
      </c>
      <c r="E116" s="77">
        <v>211285.48741189082</v>
      </c>
      <c r="F116" s="77">
        <v>753408.42673719989</v>
      </c>
      <c r="G116" s="22">
        <v>761127</v>
      </c>
      <c r="H116" s="22">
        <v>218125</v>
      </c>
      <c r="I116" s="22">
        <v>781934</v>
      </c>
      <c r="J116" s="54">
        <f t="shared" ref="J116:J120" si="66">ROUND(D116/G116*100-100,2)</f>
        <v>-5.77</v>
      </c>
      <c r="K116" s="54">
        <f t="shared" ref="K116:L120" si="67">ROUND(E116/H116*100-100,2)</f>
        <v>-3.14</v>
      </c>
      <c r="L116" s="54">
        <f t="shared" si="67"/>
        <v>-3.65</v>
      </c>
      <c r="M116" s="9"/>
      <c r="N116" s="9"/>
      <c r="O116" s="80"/>
    </row>
    <row r="117" spans="1:17" x14ac:dyDescent="0.5">
      <c r="B117" s="3" t="s">
        <v>11</v>
      </c>
      <c r="C117" s="12" t="s">
        <v>9</v>
      </c>
      <c r="D117" s="77">
        <v>3212513.7876952998</v>
      </c>
      <c r="E117" s="77">
        <v>371556.39058154111</v>
      </c>
      <c r="F117" s="77">
        <v>1324512.8431130999</v>
      </c>
      <c r="G117" s="22">
        <v>4783781</v>
      </c>
      <c r="H117" s="22">
        <v>675093</v>
      </c>
      <c r="I117" s="22">
        <v>2421311</v>
      </c>
      <c r="J117" s="54">
        <f t="shared" si="66"/>
        <v>-32.85</v>
      </c>
      <c r="K117" s="54">
        <f t="shared" si="67"/>
        <v>-44.96</v>
      </c>
      <c r="L117" s="54">
        <f t="shared" si="67"/>
        <v>-45.3</v>
      </c>
      <c r="M117" s="9"/>
      <c r="N117" s="9"/>
      <c r="O117" s="80"/>
    </row>
    <row r="118" spans="1:17" x14ac:dyDescent="0.5">
      <c r="A118" s="8"/>
      <c r="B118" s="3" t="s">
        <v>12</v>
      </c>
      <c r="C118" s="12" t="s">
        <v>9</v>
      </c>
      <c r="D118" s="77">
        <v>199063.90395000001</v>
      </c>
      <c r="E118" s="77">
        <v>124795.03642005881</v>
      </c>
      <c r="F118" s="77">
        <v>445246.6428957</v>
      </c>
      <c r="G118" s="22">
        <v>198712</v>
      </c>
      <c r="H118" s="22">
        <v>119336</v>
      </c>
      <c r="I118" s="22">
        <v>427371</v>
      </c>
      <c r="J118" s="54">
        <f t="shared" si="66"/>
        <v>0.18</v>
      </c>
      <c r="K118" s="54">
        <f t="shared" si="67"/>
        <v>4.57</v>
      </c>
      <c r="L118" s="54">
        <f t="shared" si="67"/>
        <v>4.18</v>
      </c>
      <c r="M118" s="9"/>
      <c r="N118" s="9"/>
      <c r="O118" s="80"/>
    </row>
    <row r="119" spans="1:17" x14ac:dyDescent="0.5">
      <c r="A119" s="8"/>
      <c r="B119" s="3" t="s">
        <v>13</v>
      </c>
      <c r="C119" s="12" t="s">
        <v>9</v>
      </c>
      <c r="D119" s="77">
        <v>499176.80556090001</v>
      </c>
      <c r="E119" s="77">
        <v>76049.542336870407</v>
      </c>
      <c r="F119" s="77">
        <v>270248.24384130002</v>
      </c>
      <c r="G119" s="22">
        <v>535826</v>
      </c>
      <c r="H119" s="22">
        <v>75696</v>
      </c>
      <c r="I119" s="22">
        <v>271610</v>
      </c>
      <c r="J119" s="54">
        <f t="shared" si="66"/>
        <v>-6.84</v>
      </c>
      <c r="K119" s="54">
        <f t="shared" si="67"/>
        <v>0.47</v>
      </c>
      <c r="L119" s="54">
        <f t="shared" si="67"/>
        <v>-0.5</v>
      </c>
      <c r="M119" s="9"/>
      <c r="N119" s="9"/>
      <c r="O119" s="80"/>
    </row>
    <row r="120" spans="1:17" x14ac:dyDescent="0.5">
      <c r="A120" s="8"/>
      <c r="B120" s="3" t="s">
        <v>14</v>
      </c>
      <c r="C120" s="12" t="s">
        <v>9</v>
      </c>
      <c r="D120" s="77">
        <v>550912.6044524</v>
      </c>
      <c r="E120" s="77">
        <v>42623.551249431701</v>
      </c>
      <c r="F120" s="77">
        <v>151831.95382990001</v>
      </c>
      <c r="G120" s="22">
        <v>1396170</v>
      </c>
      <c r="H120" s="22">
        <v>98615</v>
      </c>
      <c r="I120" s="22">
        <v>353064</v>
      </c>
      <c r="J120" s="54">
        <f t="shared" si="66"/>
        <v>-60.54</v>
      </c>
      <c r="K120" s="54">
        <f t="shared" si="67"/>
        <v>-56.78</v>
      </c>
      <c r="L120" s="54">
        <f t="shared" si="67"/>
        <v>-57</v>
      </c>
      <c r="M120" s="9"/>
      <c r="N120" s="9"/>
      <c r="O120" s="80"/>
    </row>
    <row r="121" spans="1:17" x14ac:dyDescent="0.5">
      <c r="A121" s="8"/>
      <c r="B121" s="3" t="s">
        <v>104</v>
      </c>
      <c r="C121" s="12" t="s">
        <v>9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54">
        <v>0</v>
      </c>
      <c r="K121" s="54">
        <v>0</v>
      </c>
      <c r="L121" s="54">
        <v>0</v>
      </c>
      <c r="M121" s="9"/>
      <c r="N121" s="9"/>
      <c r="O121" s="80"/>
    </row>
    <row r="122" spans="1:17" x14ac:dyDescent="0.5">
      <c r="A122" s="8"/>
      <c r="B122" s="3" t="s">
        <v>15</v>
      </c>
      <c r="C122" s="12" t="s">
        <v>9</v>
      </c>
      <c r="D122" s="77">
        <v>44634.86</v>
      </c>
      <c r="E122" s="77">
        <v>38015.642393075002</v>
      </c>
      <c r="F122" s="77">
        <v>135532.38122760001</v>
      </c>
      <c r="G122" s="22">
        <v>41182</v>
      </c>
      <c r="H122" s="22">
        <v>44202</v>
      </c>
      <c r="I122" s="22">
        <v>158542</v>
      </c>
      <c r="J122" s="54">
        <f>ROUND(D122/G122*100-100,2)</f>
        <v>8.3800000000000008</v>
      </c>
      <c r="K122" s="54">
        <f>ROUND(E122/H122*100-100,2)</f>
        <v>-14</v>
      </c>
      <c r="L122" s="54">
        <f>ROUND(F122/I122*100-100,2)</f>
        <v>-14.51</v>
      </c>
      <c r="M122" s="9"/>
      <c r="N122" s="9"/>
      <c r="O122" s="80"/>
    </row>
    <row r="123" spans="1:17" x14ac:dyDescent="0.5">
      <c r="A123" s="8"/>
      <c r="B123" s="3" t="s">
        <v>16</v>
      </c>
      <c r="C123" s="12" t="s">
        <v>9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54">
        <v>0</v>
      </c>
      <c r="K123" s="54">
        <v>0</v>
      </c>
      <c r="L123" s="54">
        <v>0</v>
      </c>
      <c r="M123" s="9"/>
      <c r="N123" s="9"/>
      <c r="O123" s="80"/>
    </row>
    <row r="124" spans="1:17" x14ac:dyDescent="0.5">
      <c r="A124" s="8"/>
      <c r="B124" s="3" t="s">
        <v>17</v>
      </c>
      <c r="C124" s="12" t="s">
        <v>9</v>
      </c>
      <c r="D124" s="77">
        <v>26110.158420700001</v>
      </c>
      <c r="E124" s="77">
        <v>22564.655364024802</v>
      </c>
      <c r="F124" s="77">
        <v>80395.228656000007</v>
      </c>
      <c r="G124" s="22">
        <v>25037</v>
      </c>
      <c r="H124" s="22">
        <v>24268</v>
      </c>
      <c r="I124" s="22">
        <v>86979</v>
      </c>
      <c r="J124" s="54">
        <f t="shared" ref="J124:L125" si="68">ROUND(D124/G124*100-100,2)</f>
        <v>4.29</v>
      </c>
      <c r="K124" s="54">
        <f t="shared" si="68"/>
        <v>-7.02</v>
      </c>
      <c r="L124" s="54">
        <f t="shared" si="68"/>
        <v>-7.57</v>
      </c>
      <c r="M124" s="9"/>
      <c r="N124" s="9"/>
      <c r="O124" s="80"/>
    </row>
    <row r="125" spans="1:17" x14ac:dyDescent="0.5">
      <c r="A125" s="8"/>
      <c r="B125" s="3" t="s">
        <v>18</v>
      </c>
      <c r="C125" s="12" t="s">
        <v>9</v>
      </c>
      <c r="D125" s="77">
        <v>232417.34679919999</v>
      </c>
      <c r="E125" s="77">
        <v>68855.517924240499</v>
      </c>
      <c r="F125" s="77">
        <v>245773.67394020001</v>
      </c>
      <c r="G125" s="22">
        <v>313987</v>
      </c>
      <c r="H125" s="22">
        <v>104734</v>
      </c>
      <c r="I125" s="22">
        <v>376253</v>
      </c>
      <c r="J125" s="54">
        <f t="shared" si="68"/>
        <v>-25.98</v>
      </c>
      <c r="K125" s="54">
        <f t="shared" si="68"/>
        <v>-34.26</v>
      </c>
      <c r="L125" s="54">
        <f t="shared" si="68"/>
        <v>-34.68</v>
      </c>
      <c r="M125" s="9"/>
      <c r="N125" s="9"/>
      <c r="O125" s="80"/>
    </row>
    <row r="126" spans="1:17" x14ac:dyDescent="0.5">
      <c r="A126" s="8"/>
      <c r="B126" s="3" t="s">
        <v>19</v>
      </c>
      <c r="C126" s="12" t="s">
        <v>9</v>
      </c>
      <c r="D126" s="77">
        <v>0</v>
      </c>
      <c r="E126" s="77">
        <v>0</v>
      </c>
      <c r="F126" s="77">
        <v>0</v>
      </c>
      <c r="G126" s="77">
        <v>765734</v>
      </c>
      <c r="H126" s="77">
        <v>114364</v>
      </c>
      <c r="I126" s="77">
        <v>411093</v>
      </c>
      <c r="J126" s="54">
        <f t="shared" ref="J126" si="69">ROUND(D126/G126*100-100,2)</f>
        <v>-100</v>
      </c>
      <c r="K126" s="54">
        <f t="shared" ref="K126" si="70">ROUND(E126/H126*100-100,2)</f>
        <v>-100</v>
      </c>
      <c r="L126" s="54">
        <f t="shared" ref="L126" si="71">ROUND(F126/I126*100-100,2)</f>
        <v>-100</v>
      </c>
      <c r="M126" s="9"/>
      <c r="N126" s="9"/>
      <c r="O126" s="80"/>
    </row>
    <row r="127" spans="1:17" x14ac:dyDescent="0.5">
      <c r="A127" s="8"/>
      <c r="B127" s="3" t="s">
        <v>20</v>
      </c>
      <c r="C127" s="12" t="s">
        <v>9</v>
      </c>
      <c r="D127" s="77">
        <v>106556.39501000001</v>
      </c>
      <c r="E127" s="77">
        <v>137340.67682962859</v>
      </c>
      <c r="F127" s="77">
        <v>489521.08600080002</v>
      </c>
      <c r="G127" s="22">
        <v>107899</v>
      </c>
      <c r="H127" s="22">
        <v>130185</v>
      </c>
      <c r="I127" s="22">
        <v>466607</v>
      </c>
      <c r="J127" s="54">
        <f>ROUND(D127/G127*100-100,2)</f>
        <v>-1.24</v>
      </c>
      <c r="K127" s="54">
        <f>ROUND(E127/H127*100-100,2)</f>
        <v>5.5</v>
      </c>
      <c r="L127" s="54">
        <f>ROUND(F127/I127*100-100,2)</f>
        <v>4.91</v>
      </c>
      <c r="M127" s="9"/>
      <c r="N127" s="9"/>
      <c r="O127" s="80"/>
    </row>
    <row r="128" spans="1:17" x14ac:dyDescent="0.5">
      <c r="A128" s="8"/>
      <c r="B128" s="3" t="s">
        <v>21</v>
      </c>
      <c r="C128" s="12" t="s">
        <v>7</v>
      </c>
      <c r="D128" s="54"/>
      <c r="E128" s="77">
        <v>197376.27665223481</v>
      </c>
      <c r="F128" s="77">
        <v>702226.04086750001</v>
      </c>
      <c r="G128" s="54"/>
      <c r="H128" s="22">
        <v>277512</v>
      </c>
      <c r="I128" s="22">
        <v>994103</v>
      </c>
      <c r="J128" s="54"/>
      <c r="K128" s="54">
        <f>ROUND(E128/H128*100-100,2)</f>
        <v>-28.88</v>
      </c>
      <c r="L128" s="54">
        <f>ROUND(F128/I128*100-100,2)</f>
        <v>-29.36</v>
      </c>
      <c r="M128" s="9"/>
      <c r="N128" s="9"/>
      <c r="O128" s="80"/>
    </row>
    <row r="129" spans="1:15" x14ac:dyDescent="0.5">
      <c r="A129" s="8"/>
      <c r="B129" s="3"/>
      <c r="C129" s="12"/>
      <c r="D129" s="77"/>
      <c r="E129" s="77"/>
      <c r="F129" s="77"/>
      <c r="G129" s="22"/>
      <c r="H129" s="22"/>
      <c r="I129" s="22"/>
      <c r="J129" s="54"/>
      <c r="K129" s="54"/>
      <c r="L129" s="54"/>
      <c r="M129" s="9"/>
      <c r="N129" s="9"/>
      <c r="O129" s="80"/>
    </row>
    <row r="130" spans="1:15" x14ac:dyDescent="0.5">
      <c r="A130" s="12" t="s">
        <v>22</v>
      </c>
      <c r="B130" s="3" t="s">
        <v>23</v>
      </c>
      <c r="C130" s="12"/>
      <c r="D130" s="77"/>
      <c r="E130" s="7">
        <f t="shared" ref="E130:I130" si="72">SUM(E131:E143)</f>
        <v>4678137.1230958244</v>
      </c>
      <c r="F130" s="7">
        <f t="shared" si="72"/>
        <v>16665525.314310599</v>
      </c>
      <c r="G130" s="77"/>
      <c r="H130" s="7">
        <f t="shared" si="72"/>
        <v>4565535</v>
      </c>
      <c r="I130" s="7">
        <f t="shared" si="72"/>
        <v>16365322</v>
      </c>
      <c r="J130" s="54"/>
      <c r="K130" s="54">
        <f t="shared" ref="K130:L133" si="73">ROUND(E130/H130*100-100,2)</f>
        <v>2.4700000000000002</v>
      </c>
      <c r="L130" s="54">
        <f t="shared" si="73"/>
        <v>1.83</v>
      </c>
      <c r="M130" s="9"/>
      <c r="N130" s="9"/>
      <c r="O130" s="80"/>
    </row>
    <row r="131" spans="1:15" x14ac:dyDescent="0.5">
      <c r="A131" s="8"/>
      <c r="B131" s="3" t="s">
        <v>24</v>
      </c>
      <c r="C131" s="12" t="s">
        <v>9</v>
      </c>
      <c r="D131" s="77">
        <v>1550</v>
      </c>
      <c r="E131" s="77">
        <v>733</v>
      </c>
      <c r="F131" s="77">
        <v>2606</v>
      </c>
      <c r="G131" s="77">
        <v>433</v>
      </c>
      <c r="H131" s="77">
        <v>243</v>
      </c>
      <c r="I131" s="77">
        <v>871</v>
      </c>
      <c r="J131" s="54">
        <f>ROUND(D131/G131*100-100,2)</f>
        <v>257.97000000000003</v>
      </c>
      <c r="K131" s="54">
        <f t="shared" ref="K131" si="74">ROUND(E131/H131*100-100,2)</f>
        <v>201.65</v>
      </c>
      <c r="L131" s="54">
        <f t="shared" ref="L131" si="75">ROUND(F131/I131*100-100,2)</f>
        <v>199.2</v>
      </c>
      <c r="M131" s="9"/>
      <c r="N131" s="9"/>
      <c r="O131" s="80"/>
    </row>
    <row r="132" spans="1:15" x14ac:dyDescent="0.5">
      <c r="A132" s="8"/>
      <c r="B132" s="3" t="s">
        <v>25</v>
      </c>
      <c r="C132" s="12" t="s">
        <v>9</v>
      </c>
      <c r="D132" s="77">
        <v>284160.33621410001</v>
      </c>
      <c r="E132" s="77">
        <v>196712.87534960429</v>
      </c>
      <c r="F132" s="77">
        <v>701096.19056300004</v>
      </c>
      <c r="G132" s="22">
        <v>230941</v>
      </c>
      <c r="H132" s="22">
        <v>172475</v>
      </c>
      <c r="I132" s="22">
        <v>618535</v>
      </c>
      <c r="J132" s="54">
        <f>ROUND(D132/G132*100-100,2)</f>
        <v>23.04</v>
      </c>
      <c r="K132" s="54">
        <f t="shared" si="73"/>
        <v>14.05</v>
      </c>
      <c r="L132" s="54">
        <f t="shared" si="73"/>
        <v>13.35</v>
      </c>
      <c r="M132" s="9"/>
      <c r="N132" s="9"/>
      <c r="O132" s="80"/>
    </row>
    <row r="133" spans="1:15" x14ac:dyDescent="0.5">
      <c r="A133" s="8"/>
      <c r="B133" s="3" t="s">
        <v>111</v>
      </c>
      <c r="C133" s="12" t="s">
        <v>9</v>
      </c>
      <c r="D133" s="77">
        <v>300299.79522920004</v>
      </c>
      <c r="E133" s="77">
        <v>437937.61750547419</v>
      </c>
      <c r="F133" s="77">
        <v>1560344.9545290999</v>
      </c>
      <c r="G133" s="22">
        <v>313067</v>
      </c>
      <c r="H133" s="22">
        <v>470381</v>
      </c>
      <c r="I133" s="22">
        <v>1686309</v>
      </c>
      <c r="J133" s="54">
        <f>ROUND(D133/G133*100-100,2)</f>
        <v>-4.08</v>
      </c>
      <c r="K133" s="54">
        <f t="shared" si="73"/>
        <v>-6.9</v>
      </c>
      <c r="L133" s="54">
        <f t="shared" si="73"/>
        <v>-7.47</v>
      </c>
      <c r="M133" s="9"/>
      <c r="N133" s="9"/>
      <c r="O133" s="80"/>
    </row>
    <row r="134" spans="1:15" x14ac:dyDescent="0.5">
      <c r="A134" s="8"/>
      <c r="B134" s="3" t="s">
        <v>27</v>
      </c>
      <c r="C134" s="12" t="s">
        <v>9</v>
      </c>
      <c r="D134" s="77">
        <v>1</v>
      </c>
      <c r="E134" s="77">
        <v>1</v>
      </c>
      <c r="F134" s="77">
        <v>2</v>
      </c>
      <c r="G134" s="77">
        <v>2</v>
      </c>
      <c r="H134" s="77">
        <v>2</v>
      </c>
      <c r="I134" s="77">
        <v>6</v>
      </c>
      <c r="J134" s="54">
        <f>ROUND(D134/G134*100-100,2)</f>
        <v>-50</v>
      </c>
      <c r="K134" s="54">
        <f t="shared" ref="K134" si="76">ROUND(E134/H134*100-100,2)</f>
        <v>-50</v>
      </c>
      <c r="L134" s="54">
        <f t="shared" ref="L134" si="77">ROUND(F134/I134*100-100,2)</f>
        <v>-66.67</v>
      </c>
      <c r="M134" s="9"/>
      <c r="N134" s="9"/>
      <c r="O134" s="80"/>
    </row>
    <row r="135" spans="1:15" x14ac:dyDescent="0.5">
      <c r="A135" s="8"/>
      <c r="B135" s="3" t="s">
        <v>28</v>
      </c>
      <c r="C135" s="12" t="s">
        <v>9</v>
      </c>
      <c r="D135" s="77">
        <v>9777.6208791000008</v>
      </c>
      <c r="E135" s="77">
        <v>7888.5962561307997</v>
      </c>
      <c r="F135" s="77">
        <v>28085.784658</v>
      </c>
      <c r="G135" s="22">
        <v>10914</v>
      </c>
      <c r="H135" s="22">
        <v>8558</v>
      </c>
      <c r="I135" s="22">
        <v>30676</v>
      </c>
      <c r="J135" s="54">
        <f t="shared" ref="J135:L141" si="78">ROUND(D135/G135*100-100,2)</f>
        <v>-10.41</v>
      </c>
      <c r="K135" s="54">
        <f t="shared" si="78"/>
        <v>-7.82</v>
      </c>
      <c r="L135" s="54">
        <f t="shared" si="78"/>
        <v>-8.44</v>
      </c>
      <c r="M135" s="9"/>
      <c r="N135" s="9"/>
      <c r="O135" s="80"/>
    </row>
    <row r="136" spans="1:15" x14ac:dyDescent="0.5">
      <c r="A136" s="8"/>
      <c r="B136" s="3" t="s">
        <v>29</v>
      </c>
      <c r="C136" s="12" t="s">
        <v>30</v>
      </c>
      <c r="D136" s="77">
        <v>234652</v>
      </c>
      <c r="E136" s="77">
        <v>1292226.5693136484</v>
      </c>
      <c r="F136" s="77">
        <v>4602044.4503218001</v>
      </c>
      <c r="G136" s="22">
        <v>236587</v>
      </c>
      <c r="H136" s="22">
        <v>1270780</v>
      </c>
      <c r="I136" s="22">
        <v>4555345</v>
      </c>
      <c r="J136" s="54">
        <f t="shared" si="78"/>
        <v>-0.82</v>
      </c>
      <c r="K136" s="54">
        <f t="shared" si="78"/>
        <v>1.69</v>
      </c>
      <c r="L136" s="54">
        <f t="shared" si="78"/>
        <v>1.03</v>
      </c>
      <c r="M136" s="9"/>
      <c r="N136" s="9"/>
      <c r="O136" s="80"/>
    </row>
    <row r="137" spans="1:15" x14ac:dyDescent="0.5">
      <c r="A137" s="8"/>
      <c r="B137" s="3" t="s">
        <v>31</v>
      </c>
      <c r="C137" s="12" t="s">
        <v>9</v>
      </c>
      <c r="D137" s="77">
        <v>481545.80013280001</v>
      </c>
      <c r="E137" s="77">
        <v>814952.07834932243</v>
      </c>
      <c r="F137" s="77">
        <v>2902868.1083641001</v>
      </c>
      <c r="G137" s="22">
        <v>464389</v>
      </c>
      <c r="H137" s="22">
        <v>792150</v>
      </c>
      <c r="I137" s="22">
        <v>2839508</v>
      </c>
      <c r="J137" s="54">
        <f t="shared" si="78"/>
        <v>3.69</v>
      </c>
      <c r="K137" s="54">
        <f t="shared" si="78"/>
        <v>2.88</v>
      </c>
      <c r="L137" s="54">
        <f t="shared" si="78"/>
        <v>2.23</v>
      </c>
      <c r="M137" s="9"/>
      <c r="N137" s="9"/>
      <c r="O137" s="80"/>
    </row>
    <row r="138" spans="1:15" x14ac:dyDescent="0.5">
      <c r="A138" s="8"/>
      <c r="B138" s="3" t="s">
        <v>32</v>
      </c>
      <c r="C138" s="12" t="s">
        <v>9</v>
      </c>
      <c r="D138" s="77">
        <v>206023.37162129997</v>
      </c>
      <c r="E138" s="77">
        <v>279319.14329003065</v>
      </c>
      <c r="F138" s="77">
        <v>995341.22118930018</v>
      </c>
      <c r="G138" s="22">
        <v>208022</v>
      </c>
      <c r="H138" s="22">
        <v>277741</v>
      </c>
      <c r="I138" s="22">
        <v>995423</v>
      </c>
      <c r="J138" s="54">
        <f t="shared" si="78"/>
        <v>-0.96</v>
      </c>
      <c r="K138" s="54">
        <f t="shared" si="78"/>
        <v>0.56999999999999995</v>
      </c>
      <c r="L138" s="54">
        <f t="shared" si="78"/>
        <v>-0.01</v>
      </c>
      <c r="M138" s="9"/>
      <c r="N138" s="9"/>
      <c r="O138" s="80"/>
    </row>
    <row r="139" spans="1:15" x14ac:dyDescent="0.5">
      <c r="A139" s="8"/>
      <c r="B139" s="3" t="s">
        <v>33</v>
      </c>
      <c r="C139" s="12" t="s">
        <v>9</v>
      </c>
      <c r="D139" s="77">
        <v>33844.469547300003</v>
      </c>
      <c r="E139" s="77">
        <v>31656.616683722899</v>
      </c>
      <c r="F139" s="77">
        <v>112721.3663988</v>
      </c>
      <c r="G139" s="22">
        <v>36998</v>
      </c>
      <c r="H139" s="22">
        <v>32841</v>
      </c>
      <c r="I139" s="22">
        <v>117769</v>
      </c>
      <c r="J139" s="54">
        <f t="shared" si="78"/>
        <v>-8.52</v>
      </c>
      <c r="K139" s="54">
        <f t="shared" si="78"/>
        <v>-3.61</v>
      </c>
      <c r="L139" s="54">
        <f t="shared" si="78"/>
        <v>-4.29</v>
      </c>
      <c r="M139" s="9"/>
      <c r="N139" s="9"/>
      <c r="O139" s="80"/>
    </row>
    <row r="140" spans="1:15" x14ac:dyDescent="0.5">
      <c r="A140" s="8"/>
      <c r="B140" s="3" t="s">
        <v>34</v>
      </c>
      <c r="C140" s="12" t="s">
        <v>30</v>
      </c>
      <c r="D140" s="77">
        <v>79074</v>
      </c>
      <c r="E140" s="77">
        <v>1115042.809840376</v>
      </c>
      <c r="F140" s="77">
        <v>3973018.7900914</v>
      </c>
      <c r="G140" s="22">
        <v>73047</v>
      </c>
      <c r="H140" s="22">
        <v>1051427</v>
      </c>
      <c r="I140" s="22">
        <v>3768432</v>
      </c>
      <c r="J140" s="54">
        <f t="shared" si="78"/>
        <v>8.25</v>
      </c>
      <c r="K140" s="54">
        <f t="shared" si="78"/>
        <v>6.05</v>
      </c>
      <c r="L140" s="54">
        <f t="shared" si="78"/>
        <v>5.43</v>
      </c>
      <c r="M140" s="9"/>
      <c r="N140" s="9"/>
      <c r="O140" s="80"/>
    </row>
    <row r="141" spans="1:15" x14ac:dyDescent="0.5">
      <c r="A141" s="8"/>
      <c r="B141" s="3" t="s">
        <v>35</v>
      </c>
      <c r="C141" s="12" t="s">
        <v>9</v>
      </c>
      <c r="D141" s="77">
        <v>67237.326551899998</v>
      </c>
      <c r="E141" s="77">
        <v>92684.855946477794</v>
      </c>
      <c r="F141" s="77">
        <v>330107.58432839997</v>
      </c>
      <c r="G141" s="22">
        <v>76893</v>
      </c>
      <c r="H141" s="22">
        <v>102030</v>
      </c>
      <c r="I141" s="22">
        <v>365708</v>
      </c>
      <c r="J141" s="54">
        <f t="shared" si="78"/>
        <v>-12.56</v>
      </c>
      <c r="K141" s="54">
        <f t="shared" si="78"/>
        <v>-9.16</v>
      </c>
      <c r="L141" s="54">
        <f t="shared" si="78"/>
        <v>-9.73</v>
      </c>
      <c r="M141" s="9"/>
      <c r="N141" s="9"/>
      <c r="O141" s="80"/>
    </row>
    <row r="142" spans="1:15" x14ac:dyDescent="0.5">
      <c r="A142" s="8"/>
      <c r="B142" s="3" t="s">
        <v>36</v>
      </c>
      <c r="C142" s="12" t="s">
        <v>37</v>
      </c>
      <c r="D142" s="54"/>
      <c r="E142" s="77">
        <v>202546.66651905089</v>
      </c>
      <c r="F142" s="77">
        <v>721589.39628680004</v>
      </c>
      <c r="G142" s="54"/>
      <c r="H142" s="22">
        <v>199006</v>
      </c>
      <c r="I142" s="22">
        <v>713267</v>
      </c>
      <c r="J142" s="54"/>
      <c r="K142" s="54">
        <f>ROUND(E142/H142*100-100,2)</f>
        <v>1.78</v>
      </c>
      <c r="L142" s="54">
        <f>ROUND(F142/I142*100-100,2)</f>
        <v>1.17</v>
      </c>
      <c r="M142" s="9"/>
      <c r="N142" s="9"/>
      <c r="O142" s="80"/>
    </row>
    <row r="143" spans="1:15" x14ac:dyDescent="0.5">
      <c r="A143" s="8"/>
      <c r="B143" s="3" t="s">
        <v>38</v>
      </c>
      <c r="C143" s="12" t="s">
        <v>37</v>
      </c>
      <c r="D143" s="54"/>
      <c r="E143" s="77">
        <v>206435.29404198669</v>
      </c>
      <c r="F143" s="77">
        <v>735699.46757990005</v>
      </c>
      <c r="G143" s="54"/>
      <c r="H143" s="22">
        <v>187901</v>
      </c>
      <c r="I143" s="22">
        <v>673473</v>
      </c>
      <c r="J143" s="54"/>
      <c r="K143" s="54">
        <f>ROUND(E143/H143*100-100,2)</f>
        <v>9.86</v>
      </c>
      <c r="L143" s="54">
        <f>ROUND(F143/I143*100-100,2)</f>
        <v>9.24</v>
      </c>
      <c r="M143" s="9"/>
      <c r="N143" s="9"/>
      <c r="O143" s="80"/>
    </row>
    <row r="144" spans="1:15" x14ac:dyDescent="0.5">
      <c r="A144" s="8"/>
      <c r="B144" s="3"/>
      <c r="C144" s="12"/>
      <c r="D144" s="77"/>
      <c r="E144" s="77"/>
      <c r="F144" s="77"/>
      <c r="G144" s="22"/>
      <c r="H144" s="22"/>
      <c r="I144" s="22"/>
      <c r="J144" s="54"/>
      <c r="K144" s="54"/>
      <c r="L144" s="54"/>
      <c r="M144" s="9"/>
      <c r="N144" s="9"/>
      <c r="O144" s="80"/>
    </row>
    <row r="145" spans="1:16" x14ac:dyDescent="0.5">
      <c r="A145" s="12" t="s">
        <v>39</v>
      </c>
      <c r="B145" s="3" t="s">
        <v>40</v>
      </c>
      <c r="C145" s="12"/>
      <c r="D145" s="77"/>
      <c r="E145" s="7">
        <f t="shared" ref="E145:I145" si="79">SUM(E146:E149)</f>
        <v>199027.56212791119</v>
      </c>
      <c r="F145" s="7">
        <f t="shared" si="79"/>
        <v>708583.36691570003</v>
      </c>
      <c r="G145" s="77"/>
      <c r="H145" s="7">
        <f t="shared" si="79"/>
        <v>142696</v>
      </c>
      <c r="I145" s="7">
        <f t="shared" si="79"/>
        <v>511511</v>
      </c>
      <c r="J145" s="54"/>
      <c r="K145" s="54">
        <f t="shared" ref="K145:L147" si="80">ROUND(E145/H145*100-100,2)</f>
        <v>39.479999999999997</v>
      </c>
      <c r="L145" s="54">
        <f t="shared" si="80"/>
        <v>38.53</v>
      </c>
      <c r="M145" s="9"/>
      <c r="N145" s="9"/>
      <c r="O145" s="80"/>
    </row>
    <row r="146" spans="1:16" x14ac:dyDescent="0.5">
      <c r="A146" s="8"/>
      <c r="B146" s="3" t="s">
        <v>41</v>
      </c>
      <c r="C146" s="12" t="s">
        <v>9</v>
      </c>
      <c r="D146" s="77">
        <v>40646</v>
      </c>
      <c r="E146" s="77">
        <v>5598</v>
      </c>
      <c r="F146" s="77">
        <v>19919</v>
      </c>
      <c r="G146" s="77">
        <v>40552</v>
      </c>
      <c r="H146" s="77">
        <v>6879</v>
      </c>
      <c r="I146" s="77">
        <v>24723</v>
      </c>
      <c r="J146" s="54">
        <f>ROUND(D146/G146*100-100,2)</f>
        <v>0.23</v>
      </c>
      <c r="K146" s="54">
        <f t="shared" ref="K146" si="81">ROUND(E146/H146*100-100,2)</f>
        <v>-18.62</v>
      </c>
      <c r="L146" s="54">
        <f t="shared" ref="L146" si="82">ROUND(F146/I146*100-100,2)</f>
        <v>-19.43</v>
      </c>
      <c r="M146" s="9"/>
      <c r="N146" s="9"/>
      <c r="O146" s="80"/>
    </row>
    <row r="147" spans="1:16" x14ac:dyDescent="0.5">
      <c r="A147" s="8"/>
      <c r="B147" s="3" t="s">
        <v>42</v>
      </c>
      <c r="C147" s="12" t="s">
        <v>9</v>
      </c>
      <c r="D147" s="77">
        <v>1422524.3458</v>
      </c>
      <c r="E147" s="77">
        <v>181905.56212791119</v>
      </c>
      <c r="F147" s="77">
        <v>647739.36691570003</v>
      </c>
      <c r="G147" s="22">
        <v>923521</v>
      </c>
      <c r="H147" s="22">
        <v>118714</v>
      </c>
      <c r="I147" s="22">
        <v>425611</v>
      </c>
      <c r="J147" s="54">
        <f>ROUND(D147/G147*100-100,2)</f>
        <v>54.03</v>
      </c>
      <c r="K147" s="54">
        <f t="shared" si="80"/>
        <v>53.23</v>
      </c>
      <c r="L147" s="54">
        <f t="shared" si="80"/>
        <v>52.19</v>
      </c>
      <c r="M147" s="9"/>
      <c r="N147" s="9"/>
      <c r="O147" s="80"/>
    </row>
    <row r="148" spans="1:16" x14ac:dyDescent="0.5">
      <c r="A148" s="8"/>
      <c r="B148" s="3" t="s">
        <v>43</v>
      </c>
      <c r="C148" s="12" t="s">
        <v>9</v>
      </c>
      <c r="D148" s="77">
        <v>69409</v>
      </c>
      <c r="E148" s="77">
        <v>11524</v>
      </c>
      <c r="F148" s="77">
        <v>40925</v>
      </c>
      <c r="G148" s="77">
        <v>89179</v>
      </c>
      <c r="H148" s="77">
        <v>17103</v>
      </c>
      <c r="I148" s="77">
        <v>61177</v>
      </c>
      <c r="J148" s="54">
        <f>ROUND(D148/G148*100-100,2)</f>
        <v>-22.17</v>
      </c>
      <c r="K148" s="54">
        <f t="shared" ref="K148" si="83">ROUND(E148/H148*100-100,2)</f>
        <v>-32.619999999999997</v>
      </c>
      <c r="L148" s="54">
        <f t="shared" ref="L148" si="84">ROUND(F148/I148*100-100,2)</f>
        <v>-33.1</v>
      </c>
      <c r="M148" s="9"/>
      <c r="N148" s="9"/>
      <c r="O148" s="80"/>
    </row>
    <row r="149" spans="1:16" x14ac:dyDescent="0.5">
      <c r="A149" s="8"/>
      <c r="B149" s="3" t="s">
        <v>44</v>
      </c>
      <c r="C149" s="12" t="s">
        <v>9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54">
        <v>0</v>
      </c>
      <c r="K149" s="54">
        <v>0</v>
      </c>
      <c r="L149" s="54">
        <v>0</v>
      </c>
      <c r="M149" s="9"/>
      <c r="N149" s="9"/>
      <c r="O149" s="80"/>
    </row>
    <row r="150" spans="1:16" x14ac:dyDescent="0.5">
      <c r="A150" s="8"/>
      <c r="B150" s="3"/>
      <c r="C150" s="12"/>
      <c r="D150" s="77"/>
      <c r="E150" s="77"/>
      <c r="F150" s="77"/>
      <c r="G150" s="22"/>
      <c r="H150" s="22"/>
      <c r="I150" s="22"/>
      <c r="J150" s="54"/>
      <c r="K150" s="54"/>
      <c r="L150" s="54"/>
      <c r="M150" s="9"/>
      <c r="N150" s="9"/>
      <c r="O150" s="80"/>
      <c r="P150" s="19"/>
    </row>
    <row r="151" spans="1:16" x14ac:dyDescent="0.5">
      <c r="A151" s="8" t="s">
        <v>45</v>
      </c>
      <c r="B151" s="3" t="s">
        <v>46</v>
      </c>
      <c r="C151" s="12"/>
      <c r="D151" s="77"/>
      <c r="E151" s="7">
        <f t="shared" ref="E151:I151" si="85">SUM(E152,E153,E157,E168,E172,E176,E177,E178,E179,E184,E193,E194,E195,E196,E197,E199,E198)</f>
        <v>1053035.0836958487</v>
      </c>
      <c r="F151" s="7">
        <f t="shared" si="85"/>
        <v>3751751.8613723004</v>
      </c>
      <c r="G151" s="77"/>
      <c r="H151" s="7">
        <f t="shared" si="85"/>
        <v>1078712</v>
      </c>
      <c r="I151" s="7">
        <f t="shared" si="85"/>
        <v>3866398</v>
      </c>
      <c r="J151" s="54"/>
      <c r="K151" s="54">
        <f t="shared" ref="K151:L157" si="86">ROUND(E151/H151*100-100,2)</f>
        <v>-2.38</v>
      </c>
      <c r="L151" s="54">
        <f t="shared" si="86"/>
        <v>-2.97</v>
      </c>
      <c r="M151" s="9"/>
      <c r="N151" s="9"/>
      <c r="O151" s="80"/>
      <c r="P151" s="19"/>
    </row>
    <row r="152" spans="1:16" x14ac:dyDescent="0.5">
      <c r="A152" s="8"/>
      <c r="B152" s="3" t="s">
        <v>47</v>
      </c>
      <c r="C152" s="12" t="s">
        <v>26</v>
      </c>
      <c r="D152" s="77">
        <v>1819.5268076</v>
      </c>
      <c r="E152" s="77">
        <v>12006.6484066826</v>
      </c>
      <c r="F152" s="77">
        <v>42754.449959400008</v>
      </c>
      <c r="G152" s="22">
        <v>2913</v>
      </c>
      <c r="H152" s="22">
        <v>13916</v>
      </c>
      <c r="I152" s="22">
        <v>49892</v>
      </c>
      <c r="J152" s="54">
        <f>ROUND(D152/G152*100-100,2)</f>
        <v>-37.54</v>
      </c>
      <c r="K152" s="54">
        <f t="shared" si="86"/>
        <v>-13.72</v>
      </c>
      <c r="L152" s="54">
        <f t="shared" si="86"/>
        <v>-14.31</v>
      </c>
      <c r="M152" s="9"/>
      <c r="N152" s="9"/>
      <c r="O152" s="80"/>
    </row>
    <row r="153" spans="1:16" x14ac:dyDescent="0.5">
      <c r="A153" s="8"/>
      <c r="B153" s="3" t="s">
        <v>48</v>
      </c>
      <c r="C153" s="12" t="s">
        <v>37</v>
      </c>
      <c r="D153" s="54"/>
      <c r="E153" s="7">
        <f t="shared" ref="E153:I153" si="87">SUM(E154:E156)</f>
        <v>111756.74603496511</v>
      </c>
      <c r="F153" s="7">
        <f t="shared" si="87"/>
        <v>398186.47191400005</v>
      </c>
      <c r="G153" s="54"/>
      <c r="H153" s="7">
        <f t="shared" si="87"/>
        <v>97426</v>
      </c>
      <c r="I153" s="7">
        <f t="shared" si="87"/>
        <v>349124</v>
      </c>
      <c r="J153" s="54"/>
      <c r="K153" s="54">
        <f t="shared" si="86"/>
        <v>14.71</v>
      </c>
      <c r="L153" s="54">
        <f t="shared" si="86"/>
        <v>14.05</v>
      </c>
      <c r="M153" s="9"/>
      <c r="N153" s="9"/>
      <c r="O153" s="80"/>
    </row>
    <row r="154" spans="1:16" x14ac:dyDescent="0.5">
      <c r="B154" s="3" t="s">
        <v>49</v>
      </c>
      <c r="C154" s="12" t="s">
        <v>30</v>
      </c>
      <c r="D154" s="77">
        <v>4382</v>
      </c>
      <c r="E154" s="77">
        <v>68345.321116240098</v>
      </c>
      <c r="F154" s="77">
        <v>243455.47615410003</v>
      </c>
      <c r="G154" s="22">
        <v>3599</v>
      </c>
      <c r="H154" s="22">
        <v>58067</v>
      </c>
      <c r="I154" s="22">
        <v>208066</v>
      </c>
      <c r="J154" s="54">
        <f>ROUND(D154/G154*100-100,2)</f>
        <v>21.76</v>
      </c>
      <c r="K154" s="54">
        <f t="shared" si="86"/>
        <v>17.7</v>
      </c>
      <c r="L154" s="54">
        <f t="shared" si="86"/>
        <v>17.010000000000002</v>
      </c>
      <c r="M154" s="9"/>
      <c r="N154" s="9"/>
      <c r="O154" s="80"/>
    </row>
    <row r="155" spans="1:16" x14ac:dyDescent="0.5">
      <c r="B155" s="3" t="s">
        <v>50</v>
      </c>
      <c r="C155" s="12" t="s">
        <v>30</v>
      </c>
      <c r="D155" s="77">
        <v>796</v>
      </c>
      <c r="E155" s="77">
        <v>15343.4027801461</v>
      </c>
      <c r="F155" s="77">
        <v>54669.186033999998</v>
      </c>
      <c r="G155" s="22">
        <v>790</v>
      </c>
      <c r="H155" s="22">
        <v>16119</v>
      </c>
      <c r="I155" s="22">
        <v>57786</v>
      </c>
      <c r="J155" s="54">
        <f>ROUND(D155/G155*100-100,2)</f>
        <v>0.76</v>
      </c>
      <c r="K155" s="54">
        <f t="shared" si="86"/>
        <v>-4.8099999999999996</v>
      </c>
      <c r="L155" s="54">
        <f t="shared" si="86"/>
        <v>-5.39</v>
      </c>
      <c r="M155" s="9"/>
      <c r="N155" s="9"/>
      <c r="O155" s="80"/>
    </row>
    <row r="156" spans="1:16" x14ac:dyDescent="0.5">
      <c r="B156" s="3" t="s">
        <v>51</v>
      </c>
      <c r="C156" s="12" t="s">
        <v>37</v>
      </c>
      <c r="D156" s="54"/>
      <c r="E156" s="77">
        <v>28068.022138578901</v>
      </c>
      <c r="F156" s="77">
        <v>100061.80972590001</v>
      </c>
      <c r="G156" s="54"/>
      <c r="H156" s="22">
        <v>23240</v>
      </c>
      <c r="I156" s="22">
        <v>83272</v>
      </c>
      <c r="J156" s="54"/>
      <c r="K156" s="54">
        <f t="shared" si="86"/>
        <v>20.77</v>
      </c>
      <c r="L156" s="54">
        <f t="shared" si="86"/>
        <v>20.16</v>
      </c>
      <c r="M156" s="9"/>
      <c r="N156" s="9"/>
      <c r="O156" s="80"/>
    </row>
    <row r="157" spans="1:16" x14ac:dyDescent="0.5">
      <c r="A157" s="8"/>
      <c r="B157" s="3" t="s">
        <v>52</v>
      </c>
      <c r="C157" s="12" t="s">
        <v>9</v>
      </c>
      <c r="D157" s="77">
        <v>7984.9168859000001</v>
      </c>
      <c r="E157" s="77">
        <v>33880.542672277799</v>
      </c>
      <c r="F157" s="77">
        <v>120741.1337598</v>
      </c>
      <c r="G157" s="22">
        <v>7884</v>
      </c>
      <c r="H157" s="22">
        <v>35277</v>
      </c>
      <c r="I157" s="22">
        <v>126419</v>
      </c>
      <c r="J157" s="54">
        <f>ROUND(D157/G157*100-100,2)</f>
        <v>1.28</v>
      </c>
      <c r="K157" s="54">
        <f t="shared" si="86"/>
        <v>-3.96</v>
      </c>
      <c r="L157" s="54">
        <f t="shared" si="86"/>
        <v>-4.49</v>
      </c>
      <c r="M157" s="9"/>
      <c r="N157" s="9"/>
      <c r="O157" s="80"/>
    </row>
    <row r="158" spans="1:16" x14ac:dyDescent="0.5">
      <c r="A158" s="60"/>
      <c r="B158" s="61"/>
      <c r="C158" s="61"/>
      <c r="D158" s="81"/>
      <c r="E158" s="81"/>
      <c r="F158" s="82"/>
      <c r="G158" s="81"/>
      <c r="H158" s="81"/>
      <c r="I158" s="81"/>
      <c r="J158" s="83"/>
      <c r="K158" s="83"/>
      <c r="L158" s="83"/>
      <c r="M158" s="78"/>
      <c r="N158" s="80"/>
      <c r="O158" s="80"/>
    </row>
    <row r="159" spans="1:16" x14ac:dyDescent="0.5">
      <c r="J159" s="69"/>
      <c r="K159" s="69" t="s">
        <v>90</v>
      </c>
      <c r="L159" s="69"/>
      <c r="N159" s="84"/>
      <c r="O159" s="84"/>
    </row>
    <row r="160" spans="1:16" x14ac:dyDescent="0.5">
      <c r="A160" s="99" t="s">
        <v>127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N160" s="84"/>
      <c r="O160" s="84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4"/>
      <c r="O161" s="84"/>
    </row>
    <row r="162" spans="1:15" x14ac:dyDescent="0.5">
      <c r="E162" s="2"/>
      <c r="H162" s="2"/>
      <c r="I162" s="3" t="s">
        <v>108</v>
      </c>
      <c r="K162" s="2"/>
      <c r="N162" s="84"/>
      <c r="O162" s="84"/>
    </row>
    <row r="163" spans="1:15" x14ac:dyDescent="0.5">
      <c r="E163" s="2"/>
      <c r="H163" s="2"/>
      <c r="I163" s="3" t="s">
        <v>107</v>
      </c>
      <c r="J163" s="61"/>
      <c r="K163" s="4"/>
      <c r="L163" s="61"/>
      <c r="N163" s="84"/>
      <c r="O163" s="84"/>
    </row>
    <row r="164" spans="1:15" x14ac:dyDescent="0.5">
      <c r="A164" s="70"/>
      <c r="B164" s="71"/>
      <c r="C164" s="28" t="s">
        <v>91</v>
      </c>
      <c r="D164" s="96" t="s">
        <v>123</v>
      </c>
      <c r="E164" s="97"/>
      <c r="F164" s="98"/>
      <c r="G164" s="96" t="s">
        <v>124</v>
      </c>
      <c r="H164" s="97"/>
      <c r="I164" s="98"/>
      <c r="J164" s="72" t="s">
        <v>125</v>
      </c>
      <c r="K164" s="2"/>
    </row>
    <row r="165" spans="1:15" x14ac:dyDescent="0.5">
      <c r="A165" s="1" t="s">
        <v>1</v>
      </c>
      <c r="B165" s="73"/>
      <c r="C165" s="12" t="s">
        <v>92</v>
      </c>
      <c r="D165" s="38"/>
      <c r="E165" s="2"/>
      <c r="F165" s="37"/>
      <c r="H165" s="18"/>
      <c r="J165" s="74" t="s">
        <v>126</v>
      </c>
      <c r="K165" s="4"/>
      <c r="L165" s="61"/>
    </row>
    <row r="166" spans="1:15" x14ac:dyDescent="0.5">
      <c r="A166" s="3" t="s">
        <v>2</v>
      </c>
      <c r="B166" s="73" t="s">
        <v>94</v>
      </c>
      <c r="C166" s="12" t="s">
        <v>95</v>
      </c>
      <c r="D166" s="41" t="s">
        <v>96</v>
      </c>
      <c r="E166" s="111" t="s">
        <v>97</v>
      </c>
      <c r="F166" s="112"/>
      <c r="G166" s="41" t="s">
        <v>96</v>
      </c>
      <c r="H166" s="111" t="s">
        <v>97</v>
      </c>
      <c r="I166" s="112"/>
      <c r="J166" s="41" t="s">
        <v>96</v>
      </c>
      <c r="K166" s="96" t="s">
        <v>97</v>
      </c>
      <c r="L166" s="97"/>
    </row>
    <row r="167" spans="1:15" x14ac:dyDescent="0.5">
      <c r="A167" s="61"/>
      <c r="B167" s="65"/>
      <c r="C167" s="44" t="s">
        <v>98</v>
      </c>
      <c r="D167" s="65"/>
      <c r="E167" s="45" t="s">
        <v>99</v>
      </c>
      <c r="F167" s="46" t="s">
        <v>100</v>
      </c>
      <c r="G167" s="75"/>
      <c r="H167" s="45" t="s">
        <v>99</v>
      </c>
      <c r="I167" s="46" t="s">
        <v>101</v>
      </c>
      <c r="J167" s="76"/>
      <c r="K167" s="45" t="s">
        <v>99</v>
      </c>
      <c r="L167" s="51" t="s">
        <v>101</v>
      </c>
    </row>
    <row r="168" spans="1:15" x14ac:dyDescent="0.5">
      <c r="A168" s="8"/>
      <c r="B168" s="3" t="s">
        <v>54</v>
      </c>
      <c r="C168" s="12" t="s">
        <v>7</v>
      </c>
      <c r="D168" s="54"/>
      <c r="E168" s="7">
        <f t="shared" ref="E168:I168" si="88">SUM(E169:E171)</f>
        <v>150402.1673107954</v>
      </c>
      <c r="F168" s="7">
        <f t="shared" si="88"/>
        <v>535778.90052770008</v>
      </c>
      <c r="G168" s="85"/>
      <c r="H168" s="7">
        <f t="shared" si="88"/>
        <v>145531</v>
      </c>
      <c r="I168" s="7">
        <f t="shared" si="88"/>
        <v>521765</v>
      </c>
      <c r="J168" s="54"/>
      <c r="K168" s="54">
        <f t="shared" ref="K168:K179" si="89">ROUND(E168/H168*100-100,2)</f>
        <v>3.35</v>
      </c>
      <c r="L168" s="54">
        <f t="shared" ref="L168:L179" si="90">ROUND(F168/I168*100-100,2)</f>
        <v>2.69</v>
      </c>
      <c r="M168" s="80"/>
      <c r="N168" s="80"/>
      <c r="O168" s="80"/>
    </row>
    <row r="169" spans="1:15" x14ac:dyDescent="0.5">
      <c r="B169" s="3" t="s">
        <v>56</v>
      </c>
      <c r="C169" s="12" t="s">
        <v>57</v>
      </c>
      <c r="D169" s="22">
        <v>2354.0590234000001</v>
      </c>
      <c r="E169" s="22">
        <v>67731.653639415497</v>
      </c>
      <c r="F169" s="22">
        <v>241255.67714380001</v>
      </c>
      <c r="G169" s="22">
        <v>1770</v>
      </c>
      <c r="H169" s="22">
        <v>60561</v>
      </c>
      <c r="I169" s="22">
        <v>217162</v>
      </c>
      <c r="J169" s="54">
        <f>ROUND(D169/G169*100-100,2)</f>
        <v>33</v>
      </c>
      <c r="K169" s="54">
        <f t="shared" si="89"/>
        <v>11.84</v>
      </c>
      <c r="L169" s="54">
        <f t="shared" si="90"/>
        <v>11.09</v>
      </c>
      <c r="M169" s="9"/>
      <c r="N169" s="9"/>
      <c r="O169" s="80"/>
    </row>
    <row r="170" spans="1:15" x14ac:dyDescent="0.5">
      <c r="B170" s="3" t="s">
        <v>58</v>
      </c>
      <c r="C170" s="12" t="s">
        <v>57</v>
      </c>
      <c r="D170" s="22">
        <v>9284</v>
      </c>
      <c r="E170" s="22">
        <v>78830.566748386205</v>
      </c>
      <c r="F170" s="22">
        <v>280841.92703730002</v>
      </c>
      <c r="G170" s="22">
        <v>8993</v>
      </c>
      <c r="H170" s="22">
        <v>81377</v>
      </c>
      <c r="I170" s="22">
        <v>291727</v>
      </c>
      <c r="J170" s="54">
        <f>ROUND(D170/G170*100-100,2)</f>
        <v>3.24</v>
      </c>
      <c r="K170" s="54">
        <f t="shared" si="89"/>
        <v>-3.13</v>
      </c>
      <c r="L170" s="54">
        <f t="shared" si="90"/>
        <v>-3.73</v>
      </c>
      <c r="M170" s="9"/>
      <c r="N170" s="9"/>
      <c r="O170" s="80"/>
    </row>
    <row r="171" spans="1:15" x14ac:dyDescent="0.5">
      <c r="B171" s="3" t="s">
        <v>59</v>
      </c>
      <c r="C171" s="12" t="s">
        <v>7</v>
      </c>
      <c r="D171" s="54"/>
      <c r="E171" s="22">
        <v>3839.9469229936999</v>
      </c>
      <c r="F171" s="22">
        <v>13681.2963466</v>
      </c>
      <c r="G171" s="54"/>
      <c r="H171" s="22">
        <v>3593</v>
      </c>
      <c r="I171" s="22">
        <v>12876</v>
      </c>
      <c r="J171" s="54"/>
      <c r="K171" s="54">
        <f t="shared" si="89"/>
        <v>6.87</v>
      </c>
      <c r="L171" s="54">
        <f t="shared" si="90"/>
        <v>6.25</v>
      </c>
      <c r="M171" s="9"/>
      <c r="N171" s="9"/>
      <c r="O171" s="80"/>
    </row>
    <row r="172" spans="1:15" x14ac:dyDescent="0.5">
      <c r="A172" s="8"/>
      <c r="B172" s="3" t="s">
        <v>60</v>
      </c>
      <c r="C172" s="12" t="s">
        <v>61</v>
      </c>
      <c r="D172" s="7">
        <f t="shared" ref="D172:I172" si="91">SUM(D173:D175)</f>
        <v>21917.377500000002</v>
      </c>
      <c r="E172" s="7">
        <f t="shared" si="91"/>
        <v>46719.875613473792</v>
      </c>
      <c r="F172" s="7">
        <f t="shared" si="91"/>
        <v>166409.94796620001</v>
      </c>
      <c r="G172" s="7">
        <f t="shared" si="91"/>
        <v>17556</v>
      </c>
      <c r="H172" s="7">
        <f t="shared" si="91"/>
        <v>45130</v>
      </c>
      <c r="I172" s="7">
        <f t="shared" si="91"/>
        <v>161806</v>
      </c>
      <c r="J172" s="54">
        <f>ROUND(D172/G172*100-100,2)</f>
        <v>24.84</v>
      </c>
      <c r="K172" s="54">
        <f t="shared" si="89"/>
        <v>3.52</v>
      </c>
      <c r="L172" s="54">
        <f t="shared" si="90"/>
        <v>2.85</v>
      </c>
      <c r="M172" s="9"/>
      <c r="N172" s="9"/>
      <c r="O172" s="80"/>
    </row>
    <row r="173" spans="1:15" x14ac:dyDescent="0.5">
      <c r="A173" s="8"/>
      <c r="B173" s="3" t="s">
        <v>62</v>
      </c>
      <c r="C173" s="12" t="s">
        <v>61</v>
      </c>
      <c r="D173" s="22">
        <v>8170.6684999999998</v>
      </c>
      <c r="E173" s="22">
        <v>34434.579248458096</v>
      </c>
      <c r="F173" s="22">
        <v>122627.8694637</v>
      </c>
      <c r="G173" s="22">
        <v>8181</v>
      </c>
      <c r="H173" s="22">
        <v>35009</v>
      </c>
      <c r="I173" s="22">
        <v>125523</v>
      </c>
      <c r="J173" s="54">
        <f>ROUND(D173/G173*100-100,2)</f>
        <v>-0.13</v>
      </c>
      <c r="K173" s="54">
        <f t="shared" si="89"/>
        <v>-1.64</v>
      </c>
      <c r="L173" s="54">
        <f t="shared" si="90"/>
        <v>-2.31</v>
      </c>
      <c r="M173" s="9"/>
      <c r="N173" s="9"/>
      <c r="O173" s="80"/>
    </row>
    <row r="174" spans="1:15" x14ac:dyDescent="0.5">
      <c r="A174" s="8"/>
      <c r="B174" s="3" t="s">
        <v>63</v>
      </c>
      <c r="C174" s="12" t="s">
        <v>61</v>
      </c>
      <c r="D174" s="22">
        <v>73.293999999999997</v>
      </c>
      <c r="E174" s="22">
        <v>408.12066849999997</v>
      </c>
      <c r="F174" s="22">
        <v>1452.5879147000001</v>
      </c>
      <c r="G174" s="22">
        <v>107</v>
      </c>
      <c r="H174" s="22">
        <v>600</v>
      </c>
      <c r="I174" s="22">
        <v>2154</v>
      </c>
      <c r="J174" s="54">
        <f>ROUND(D174/G174*100-100,2)</f>
        <v>-31.5</v>
      </c>
      <c r="K174" s="54">
        <f t="shared" si="89"/>
        <v>-31.98</v>
      </c>
      <c r="L174" s="54">
        <f t="shared" si="90"/>
        <v>-32.56</v>
      </c>
      <c r="M174" s="9"/>
      <c r="N174" s="9"/>
      <c r="O174" s="80"/>
    </row>
    <row r="175" spans="1:15" x14ac:dyDescent="0.5">
      <c r="A175" s="8"/>
      <c r="B175" s="3" t="s">
        <v>64</v>
      </c>
      <c r="C175" s="12" t="s">
        <v>61</v>
      </c>
      <c r="D175" s="22">
        <v>13673.415000000001</v>
      </c>
      <c r="E175" s="22">
        <v>11877.1756965157</v>
      </c>
      <c r="F175" s="22">
        <v>42329.490587799999</v>
      </c>
      <c r="G175" s="22">
        <v>9268</v>
      </c>
      <c r="H175" s="22">
        <v>9521</v>
      </c>
      <c r="I175" s="22">
        <v>34129</v>
      </c>
      <c r="J175" s="54">
        <f>ROUND(D175/G175*100-100,2)</f>
        <v>47.53</v>
      </c>
      <c r="K175" s="54">
        <f t="shared" si="89"/>
        <v>24.75</v>
      </c>
      <c r="L175" s="54">
        <f t="shared" si="90"/>
        <v>24.03</v>
      </c>
      <c r="M175" s="9"/>
      <c r="N175" s="9"/>
      <c r="O175" s="80"/>
    </row>
    <row r="176" spans="1:15" x14ac:dyDescent="0.5">
      <c r="A176" s="8"/>
      <c r="B176" s="3" t="s">
        <v>65</v>
      </c>
      <c r="C176" s="12" t="s">
        <v>7</v>
      </c>
      <c r="D176" s="54"/>
      <c r="E176" s="22">
        <v>117722.76543113112</v>
      </c>
      <c r="F176" s="22">
        <v>419491.37665260001</v>
      </c>
      <c r="G176" s="54"/>
      <c r="H176" s="22">
        <v>115220</v>
      </c>
      <c r="I176" s="22">
        <v>412988</v>
      </c>
      <c r="J176" s="54"/>
      <c r="K176" s="54">
        <f t="shared" si="89"/>
        <v>2.17</v>
      </c>
      <c r="L176" s="54">
        <f t="shared" si="90"/>
        <v>1.57</v>
      </c>
      <c r="M176" s="9"/>
      <c r="N176" s="9"/>
      <c r="O176" s="80"/>
    </row>
    <row r="177" spans="1:15" x14ac:dyDescent="0.5">
      <c r="A177" s="8"/>
      <c r="B177" s="3" t="s">
        <v>66</v>
      </c>
      <c r="C177" s="12" t="s">
        <v>7</v>
      </c>
      <c r="D177" s="54"/>
      <c r="E177" s="22">
        <v>14501.3296009963</v>
      </c>
      <c r="F177" s="22">
        <v>51673.737779800002</v>
      </c>
      <c r="G177" s="54"/>
      <c r="H177" s="22">
        <v>15434</v>
      </c>
      <c r="I177" s="22">
        <v>55324</v>
      </c>
      <c r="J177" s="54"/>
      <c r="K177" s="54">
        <f t="shared" si="89"/>
        <v>-6.04</v>
      </c>
      <c r="L177" s="54">
        <f t="shared" si="90"/>
        <v>-6.6</v>
      </c>
      <c r="M177" s="9"/>
      <c r="N177" s="9"/>
      <c r="O177" s="80"/>
    </row>
    <row r="178" spans="1:15" x14ac:dyDescent="0.5">
      <c r="A178" s="8"/>
      <c r="B178" s="3" t="s">
        <v>67</v>
      </c>
      <c r="C178" s="12" t="s">
        <v>68</v>
      </c>
      <c r="D178" s="22">
        <v>1753.9669850999999</v>
      </c>
      <c r="E178" s="22">
        <v>1392.6301287865999</v>
      </c>
      <c r="F178" s="22">
        <v>4964.1376229999996</v>
      </c>
      <c r="G178" s="22">
        <v>1300</v>
      </c>
      <c r="H178" s="22">
        <v>1140</v>
      </c>
      <c r="I178" s="22">
        <v>4087</v>
      </c>
      <c r="J178" s="54">
        <f>ROUND(D178/G178*100-100,2)</f>
        <v>34.92</v>
      </c>
      <c r="K178" s="54">
        <f t="shared" si="89"/>
        <v>22.16</v>
      </c>
      <c r="L178" s="54">
        <f t="shared" si="90"/>
        <v>21.46</v>
      </c>
      <c r="M178" s="9"/>
      <c r="N178" s="9"/>
      <c r="O178" s="80"/>
    </row>
    <row r="179" spans="1:15" x14ac:dyDescent="0.5">
      <c r="A179" s="8"/>
      <c r="B179" s="3" t="s">
        <v>69</v>
      </c>
      <c r="C179" s="12" t="s">
        <v>7</v>
      </c>
      <c r="D179" s="54"/>
      <c r="E179" s="7">
        <f t="shared" ref="E179:I179" si="92">SUM(E180:E183)</f>
        <v>354855.31290170341</v>
      </c>
      <c r="F179" s="7">
        <f t="shared" si="92"/>
        <v>1264716.2188084</v>
      </c>
      <c r="G179" s="54"/>
      <c r="H179" s="7">
        <f t="shared" si="92"/>
        <v>406280</v>
      </c>
      <c r="I179" s="7">
        <f t="shared" si="92"/>
        <v>1456141</v>
      </c>
      <c r="J179" s="54"/>
      <c r="K179" s="54">
        <f t="shared" si="89"/>
        <v>-12.66</v>
      </c>
      <c r="L179" s="54">
        <f t="shared" si="90"/>
        <v>-13.15</v>
      </c>
      <c r="M179" s="9"/>
      <c r="N179" s="9"/>
      <c r="O179" s="80"/>
    </row>
    <row r="180" spans="1:15" x14ac:dyDescent="0.5">
      <c r="A180" s="3"/>
      <c r="B180" s="3" t="s">
        <v>70</v>
      </c>
      <c r="C180" s="12" t="s">
        <v>68</v>
      </c>
      <c r="D180" s="22">
        <v>0</v>
      </c>
      <c r="E180" s="22">
        <v>0</v>
      </c>
      <c r="F180" s="22">
        <v>0</v>
      </c>
      <c r="G180" s="77">
        <v>0</v>
      </c>
      <c r="H180" s="77">
        <v>0</v>
      </c>
      <c r="I180" s="77">
        <v>0</v>
      </c>
      <c r="J180" s="54">
        <v>0</v>
      </c>
      <c r="K180" s="54">
        <v>0</v>
      </c>
      <c r="L180" s="54">
        <v>0</v>
      </c>
      <c r="M180" s="9"/>
      <c r="N180" s="9"/>
      <c r="O180" s="80"/>
    </row>
    <row r="181" spans="1:15" x14ac:dyDescent="0.5">
      <c r="A181" s="3"/>
      <c r="B181" s="3" t="s">
        <v>71</v>
      </c>
      <c r="C181" s="12" t="s">
        <v>68</v>
      </c>
      <c r="D181" s="22">
        <v>286165.37725269998</v>
      </c>
      <c r="E181" s="22">
        <v>90223.505562008795</v>
      </c>
      <c r="F181" s="22">
        <v>321591.51632549998</v>
      </c>
      <c r="G181" s="22">
        <v>389767</v>
      </c>
      <c r="H181" s="22">
        <v>123388</v>
      </c>
      <c r="I181" s="22">
        <v>442355</v>
      </c>
      <c r="J181" s="54">
        <f t="shared" ref="J181:L182" si="93">ROUND(D181/G181*100-100,2)</f>
        <v>-26.58</v>
      </c>
      <c r="K181" s="54">
        <f t="shared" si="93"/>
        <v>-26.88</v>
      </c>
      <c r="L181" s="54">
        <f t="shared" si="93"/>
        <v>-27.3</v>
      </c>
      <c r="M181" s="9"/>
      <c r="N181" s="9"/>
      <c r="O181" s="80"/>
    </row>
    <row r="182" spans="1:15" x14ac:dyDescent="0.5">
      <c r="A182" s="3"/>
      <c r="B182" s="3" t="s">
        <v>72</v>
      </c>
      <c r="C182" s="12" t="s">
        <v>68</v>
      </c>
      <c r="D182" s="22">
        <v>75692.0683918</v>
      </c>
      <c r="E182" s="22">
        <v>83262.895508056594</v>
      </c>
      <c r="F182" s="22">
        <v>296471.5316469</v>
      </c>
      <c r="G182" s="22">
        <v>105110</v>
      </c>
      <c r="H182" s="22">
        <v>119324</v>
      </c>
      <c r="I182" s="22">
        <v>427759</v>
      </c>
      <c r="J182" s="54">
        <f t="shared" si="93"/>
        <v>-27.99</v>
      </c>
      <c r="K182" s="54">
        <f t="shared" si="93"/>
        <v>-30.22</v>
      </c>
      <c r="L182" s="54">
        <f t="shared" si="93"/>
        <v>-30.69</v>
      </c>
      <c r="M182" s="9"/>
      <c r="N182" s="9"/>
      <c r="O182" s="80"/>
    </row>
    <row r="183" spans="1:15" x14ac:dyDescent="0.5">
      <c r="A183" s="3"/>
      <c r="B183" s="3" t="s">
        <v>73</v>
      </c>
      <c r="C183" s="12" t="s">
        <v>7</v>
      </c>
      <c r="D183" s="54"/>
      <c r="E183" s="22">
        <v>181368.91183163799</v>
      </c>
      <c r="F183" s="22">
        <v>646653.170836</v>
      </c>
      <c r="G183" s="54"/>
      <c r="H183" s="22">
        <v>163568</v>
      </c>
      <c r="I183" s="22">
        <v>586027</v>
      </c>
      <c r="J183" s="54"/>
      <c r="K183" s="54">
        <f t="shared" ref="K183:L187" si="94">ROUND(E183/H183*100-100,2)</f>
        <v>10.88</v>
      </c>
      <c r="L183" s="54">
        <f t="shared" si="94"/>
        <v>10.35</v>
      </c>
      <c r="M183" s="9"/>
      <c r="N183" s="9"/>
      <c r="O183" s="80"/>
    </row>
    <row r="184" spans="1:15" x14ac:dyDescent="0.5">
      <c r="A184" s="8"/>
      <c r="B184" s="3" t="s">
        <v>74</v>
      </c>
      <c r="C184" s="12" t="s">
        <v>7</v>
      </c>
      <c r="D184" s="54"/>
      <c r="E184" s="7">
        <f t="shared" ref="E184:I184" si="95">SUM(E185:E192)</f>
        <v>105593.41035018071</v>
      </c>
      <c r="F184" s="7">
        <f t="shared" si="95"/>
        <v>376039.7549988</v>
      </c>
      <c r="G184" s="54"/>
      <c r="H184" s="7">
        <f t="shared" si="95"/>
        <v>104648</v>
      </c>
      <c r="I184" s="7">
        <f t="shared" si="95"/>
        <v>374993</v>
      </c>
      <c r="J184" s="54"/>
      <c r="K184" s="54">
        <f t="shared" si="94"/>
        <v>0.9</v>
      </c>
      <c r="L184" s="54">
        <f t="shared" si="94"/>
        <v>0.28000000000000003</v>
      </c>
      <c r="M184" s="9"/>
      <c r="N184" s="9"/>
      <c r="O184" s="80"/>
    </row>
    <row r="185" spans="1:15" x14ac:dyDescent="0.5">
      <c r="A185" s="3"/>
      <c r="B185" s="3" t="s">
        <v>75</v>
      </c>
      <c r="C185" s="12" t="s">
        <v>76</v>
      </c>
      <c r="D185" s="22">
        <v>1295</v>
      </c>
      <c r="E185" s="22">
        <v>6503.9634551415002</v>
      </c>
      <c r="F185" s="22">
        <v>23163.896062600001</v>
      </c>
      <c r="G185" s="22">
        <v>1279</v>
      </c>
      <c r="H185" s="22">
        <v>7414</v>
      </c>
      <c r="I185" s="22">
        <v>26541</v>
      </c>
      <c r="J185" s="54">
        <f>ROUND(D185/G185*100-100,2)</f>
        <v>1.25</v>
      </c>
      <c r="K185" s="54">
        <f t="shared" si="94"/>
        <v>-12.27</v>
      </c>
      <c r="L185" s="54">
        <f t="shared" si="94"/>
        <v>-12.72</v>
      </c>
      <c r="M185" s="9"/>
      <c r="N185" s="9"/>
      <c r="O185" s="80"/>
    </row>
    <row r="186" spans="1:15" x14ac:dyDescent="0.5">
      <c r="A186" s="3"/>
      <c r="B186" s="3" t="s">
        <v>77</v>
      </c>
      <c r="C186" s="12" t="s">
        <v>7</v>
      </c>
      <c r="D186" s="54"/>
      <c r="E186" s="22">
        <v>5682.7763553016002</v>
      </c>
      <c r="F186" s="22">
        <v>20270.791726899999</v>
      </c>
      <c r="G186" s="54"/>
      <c r="H186" s="22">
        <v>8739</v>
      </c>
      <c r="I186" s="22">
        <v>31287</v>
      </c>
      <c r="J186" s="54"/>
      <c r="K186" s="54">
        <f t="shared" si="94"/>
        <v>-34.97</v>
      </c>
      <c r="L186" s="54">
        <f t="shared" si="94"/>
        <v>-35.21</v>
      </c>
      <c r="M186" s="9"/>
      <c r="N186" s="9"/>
      <c r="O186" s="80"/>
    </row>
    <row r="187" spans="1:15" x14ac:dyDescent="0.5">
      <c r="B187" s="3" t="s">
        <v>78</v>
      </c>
      <c r="C187" s="12" t="s">
        <v>7</v>
      </c>
      <c r="D187" s="54"/>
      <c r="E187" s="22">
        <v>22339.380246253502</v>
      </c>
      <c r="F187" s="22">
        <v>79504.762808600004</v>
      </c>
      <c r="G187" s="54"/>
      <c r="H187" s="22">
        <v>16613</v>
      </c>
      <c r="I187" s="22">
        <v>59569</v>
      </c>
      <c r="J187" s="54"/>
      <c r="K187" s="54">
        <f t="shared" si="94"/>
        <v>34.47</v>
      </c>
      <c r="L187" s="54">
        <f t="shared" si="94"/>
        <v>33.47</v>
      </c>
      <c r="M187" s="9"/>
      <c r="N187" s="9"/>
      <c r="O187" s="80"/>
    </row>
    <row r="188" spans="1:15" x14ac:dyDescent="0.5">
      <c r="B188" s="3" t="s">
        <v>79</v>
      </c>
      <c r="C188" s="56"/>
      <c r="D188" s="22"/>
      <c r="E188" s="77"/>
      <c r="F188" s="77"/>
      <c r="G188" s="22"/>
      <c r="H188" s="77"/>
      <c r="I188" s="77"/>
      <c r="J188" s="54"/>
      <c r="K188" s="54"/>
      <c r="L188" s="54"/>
      <c r="M188" s="9"/>
      <c r="N188" s="9"/>
      <c r="O188" s="80"/>
    </row>
    <row r="189" spans="1:15" x14ac:dyDescent="0.5">
      <c r="B189" s="3" t="s">
        <v>80</v>
      </c>
      <c r="C189" s="12" t="s">
        <v>7</v>
      </c>
      <c r="D189" s="54"/>
      <c r="E189" s="77">
        <v>10595.4852572503</v>
      </c>
      <c r="F189" s="77">
        <v>37712.199402700004</v>
      </c>
      <c r="G189" s="54"/>
      <c r="H189" s="77">
        <v>15526</v>
      </c>
      <c r="I189" s="77">
        <v>55666</v>
      </c>
      <c r="J189" s="54"/>
      <c r="K189" s="54">
        <f t="shared" ref="K189:K199" si="96">ROUND(E189/H189*100-100,2)</f>
        <v>-31.76</v>
      </c>
      <c r="L189" s="54">
        <f t="shared" ref="L189:L199" si="97">ROUND(F189/I189*100-100,2)</f>
        <v>-32.25</v>
      </c>
      <c r="M189" s="9"/>
      <c r="N189" s="9"/>
      <c r="O189" s="80"/>
    </row>
    <row r="190" spans="1:15" x14ac:dyDescent="0.5">
      <c r="B190" s="3" t="s">
        <v>81</v>
      </c>
      <c r="C190" s="12" t="s">
        <v>7</v>
      </c>
      <c r="D190" s="54"/>
      <c r="E190" s="22">
        <v>6320.4611167049998</v>
      </c>
      <c r="F190" s="22">
        <v>22513.6962805</v>
      </c>
      <c r="G190" s="54"/>
      <c r="H190" s="22">
        <v>5801</v>
      </c>
      <c r="I190" s="22">
        <v>20785</v>
      </c>
      <c r="J190" s="54"/>
      <c r="K190" s="54">
        <f t="shared" si="96"/>
        <v>8.9499999999999993</v>
      </c>
      <c r="L190" s="54">
        <f t="shared" si="97"/>
        <v>8.32</v>
      </c>
      <c r="M190" s="9"/>
      <c r="N190" s="9"/>
      <c r="O190" s="80"/>
    </row>
    <row r="191" spans="1:15" x14ac:dyDescent="0.5">
      <c r="B191" s="3" t="s">
        <v>112</v>
      </c>
      <c r="C191" s="12" t="s">
        <v>76</v>
      </c>
      <c r="D191" s="22">
        <v>18969</v>
      </c>
      <c r="E191" s="22">
        <v>30191.104201918199</v>
      </c>
      <c r="F191" s="22">
        <v>107559.73321789999</v>
      </c>
      <c r="G191" s="23">
        <v>19214</v>
      </c>
      <c r="H191" s="23">
        <v>27065</v>
      </c>
      <c r="I191" s="23">
        <v>96985</v>
      </c>
      <c r="J191" s="54">
        <f>ROUND(D191/G191*100-100,2)</f>
        <v>-1.28</v>
      </c>
      <c r="K191" s="54">
        <f t="shared" si="96"/>
        <v>11.55</v>
      </c>
      <c r="L191" s="54">
        <f t="shared" si="97"/>
        <v>10.9</v>
      </c>
      <c r="M191" s="9"/>
      <c r="N191" s="9"/>
      <c r="O191" s="80"/>
    </row>
    <row r="192" spans="1:15" x14ac:dyDescent="0.5">
      <c r="B192" s="3" t="s">
        <v>113</v>
      </c>
      <c r="C192" s="12" t="s">
        <v>7</v>
      </c>
      <c r="D192" s="54"/>
      <c r="E192" s="22">
        <v>23960.239717610599</v>
      </c>
      <c r="F192" s="22">
        <v>85314.675499599995</v>
      </c>
      <c r="G192" s="54"/>
      <c r="H192" s="22">
        <v>23490</v>
      </c>
      <c r="I192" s="22">
        <v>84160</v>
      </c>
      <c r="J192" s="54"/>
      <c r="K192" s="54">
        <f t="shared" si="96"/>
        <v>2</v>
      </c>
      <c r="L192" s="54">
        <f t="shared" si="97"/>
        <v>1.37</v>
      </c>
      <c r="M192" s="9"/>
      <c r="N192" s="9"/>
      <c r="O192" s="80"/>
    </row>
    <row r="193" spans="1:18" x14ac:dyDescent="0.5">
      <c r="A193" s="8"/>
      <c r="B193" s="3" t="s">
        <v>82</v>
      </c>
      <c r="C193" s="12" t="s">
        <v>110</v>
      </c>
      <c r="D193" s="22">
        <v>1881</v>
      </c>
      <c r="E193" s="22">
        <v>2868.9204397390999</v>
      </c>
      <c r="F193" s="22">
        <v>10242.5104352</v>
      </c>
      <c r="G193" s="22">
        <v>915</v>
      </c>
      <c r="H193" s="22">
        <v>1616</v>
      </c>
      <c r="I193" s="22">
        <v>5789</v>
      </c>
      <c r="J193" s="54">
        <f>ROUND(D193/G193*100-100,2)</f>
        <v>105.57</v>
      </c>
      <c r="K193" s="54">
        <f t="shared" si="96"/>
        <v>77.53</v>
      </c>
      <c r="L193" s="54">
        <f t="shared" si="97"/>
        <v>76.930000000000007</v>
      </c>
      <c r="M193" s="9"/>
      <c r="N193" s="9"/>
      <c r="O193" s="80"/>
    </row>
    <row r="194" spans="1:18" x14ac:dyDescent="0.5">
      <c r="A194" s="8"/>
      <c r="B194" s="3" t="s">
        <v>83</v>
      </c>
      <c r="C194" s="12" t="s">
        <v>7</v>
      </c>
      <c r="D194" s="54"/>
      <c r="E194" s="22">
        <v>2144.1133552793999</v>
      </c>
      <c r="F194" s="22">
        <v>7671.0406212999997</v>
      </c>
      <c r="G194" s="54"/>
      <c r="H194" s="22">
        <v>3376</v>
      </c>
      <c r="I194" s="22">
        <v>12120</v>
      </c>
      <c r="J194" s="54"/>
      <c r="K194" s="54">
        <f t="shared" si="96"/>
        <v>-36.49</v>
      </c>
      <c r="L194" s="54">
        <f t="shared" si="97"/>
        <v>-36.71</v>
      </c>
      <c r="M194" s="9"/>
      <c r="N194" s="9"/>
      <c r="O194" s="80"/>
    </row>
    <row r="195" spans="1:18" x14ac:dyDescent="0.5">
      <c r="A195" s="8"/>
      <c r="B195" s="3" t="s">
        <v>84</v>
      </c>
      <c r="C195" s="12" t="s">
        <v>76</v>
      </c>
      <c r="D195" s="22">
        <v>932.02225999999996</v>
      </c>
      <c r="E195" s="22">
        <v>1821.1782445624001</v>
      </c>
      <c r="F195" s="22">
        <v>6487.5376936000002</v>
      </c>
      <c r="G195" s="22">
        <v>737</v>
      </c>
      <c r="H195" s="22">
        <v>1854</v>
      </c>
      <c r="I195" s="22">
        <v>6644</v>
      </c>
      <c r="J195" s="54">
        <f t="shared" ref="J195:J196" si="98">ROUND(D195/G195*100-100,2)</f>
        <v>26.46</v>
      </c>
      <c r="K195" s="54">
        <f t="shared" si="96"/>
        <v>-1.77</v>
      </c>
      <c r="L195" s="54">
        <f t="shared" si="97"/>
        <v>-2.35</v>
      </c>
      <c r="M195" s="9"/>
      <c r="N195" s="9"/>
      <c r="O195" s="80"/>
    </row>
    <row r="196" spans="1:18" x14ac:dyDescent="0.5">
      <c r="A196" s="8"/>
      <c r="B196" s="3" t="s">
        <v>85</v>
      </c>
      <c r="C196" s="12" t="s">
        <v>68</v>
      </c>
      <c r="D196" s="22">
        <v>19479.5</v>
      </c>
      <c r="E196" s="22">
        <v>635.84124235499996</v>
      </c>
      <c r="F196" s="22">
        <v>2265.8904984000001</v>
      </c>
      <c r="G196" s="22">
        <v>77859</v>
      </c>
      <c r="H196" s="22">
        <v>3051</v>
      </c>
      <c r="I196" s="22">
        <v>10954</v>
      </c>
      <c r="J196" s="54">
        <f t="shared" si="98"/>
        <v>-74.98</v>
      </c>
      <c r="K196" s="54">
        <f t="shared" si="96"/>
        <v>-79.16</v>
      </c>
      <c r="L196" s="54">
        <f t="shared" si="97"/>
        <v>-79.31</v>
      </c>
      <c r="M196" s="9"/>
      <c r="N196" s="9"/>
      <c r="O196" s="80"/>
    </row>
    <row r="197" spans="1:18" x14ac:dyDescent="0.5">
      <c r="A197" s="8"/>
      <c r="B197" s="3" t="s">
        <v>86</v>
      </c>
      <c r="C197" s="12" t="s">
        <v>7</v>
      </c>
      <c r="D197" s="54"/>
      <c r="E197" s="22">
        <v>26.278749999999999</v>
      </c>
      <c r="F197" s="22">
        <v>93</v>
      </c>
      <c r="G197" s="54"/>
      <c r="H197" s="22">
        <v>114</v>
      </c>
      <c r="I197" s="22">
        <v>409</v>
      </c>
      <c r="J197" s="54"/>
      <c r="K197" s="54">
        <f t="shared" si="96"/>
        <v>-76.95</v>
      </c>
      <c r="L197" s="54">
        <f t="shared" si="97"/>
        <v>-77.260000000000005</v>
      </c>
      <c r="M197" s="9"/>
      <c r="N197" s="9"/>
      <c r="O197" s="80"/>
    </row>
    <row r="198" spans="1:18" x14ac:dyDescent="0.5">
      <c r="A198" s="8"/>
      <c r="B198" s="3" t="s">
        <v>87</v>
      </c>
      <c r="C198" s="12" t="s">
        <v>68</v>
      </c>
      <c r="D198" s="22">
        <v>8113616.1799998004</v>
      </c>
      <c r="E198" s="22">
        <v>88876.675207859997</v>
      </c>
      <c r="F198" s="22">
        <v>316308.19012679998</v>
      </c>
      <c r="G198" s="22">
        <v>8018109</v>
      </c>
      <c r="H198" s="22">
        <v>80334</v>
      </c>
      <c r="I198" s="22">
        <v>287947</v>
      </c>
      <c r="J198" s="54">
        <f t="shared" ref="J198:J199" si="99">ROUND(D198/G198*100-100,2)</f>
        <v>1.19</v>
      </c>
      <c r="K198" s="54">
        <f t="shared" si="96"/>
        <v>10.63</v>
      </c>
      <c r="L198" s="54">
        <f t="shared" si="97"/>
        <v>9.85</v>
      </c>
      <c r="M198" s="9"/>
      <c r="N198" s="9"/>
      <c r="O198" s="80"/>
    </row>
    <row r="199" spans="1:18" x14ac:dyDescent="0.5">
      <c r="A199" s="8"/>
      <c r="B199" s="3" t="s">
        <v>88</v>
      </c>
      <c r="C199" s="12" t="s">
        <v>68</v>
      </c>
      <c r="D199" s="22">
        <v>16036.409</v>
      </c>
      <c r="E199" s="22">
        <v>7830.6480050599002</v>
      </c>
      <c r="F199" s="22">
        <v>27927.562007299999</v>
      </c>
      <c r="G199" s="22">
        <v>16885</v>
      </c>
      <c r="H199" s="22">
        <v>8365</v>
      </c>
      <c r="I199" s="22">
        <v>29996</v>
      </c>
      <c r="J199" s="54">
        <f t="shared" si="99"/>
        <v>-5.03</v>
      </c>
      <c r="K199" s="54">
        <f t="shared" si="96"/>
        <v>-6.39</v>
      </c>
      <c r="L199" s="54">
        <f t="shared" si="97"/>
        <v>-6.9</v>
      </c>
      <c r="M199" s="9"/>
      <c r="N199" s="9"/>
      <c r="O199" s="80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8"/>
      <c r="N200" s="80"/>
      <c r="O200" s="80"/>
    </row>
    <row r="201" spans="1:18" x14ac:dyDescent="0.5">
      <c r="A201" s="3"/>
      <c r="B201" s="3" t="s">
        <v>89</v>
      </c>
      <c r="C201" s="12"/>
      <c r="D201" s="22"/>
      <c r="E201" s="7">
        <f t="shared" ref="E201:I201" si="100">E112-SUM(E114,E130,E145,E151)</f>
        <v>607262.45391741954</v>
      </c>
      <c r="F201" s="7">
        <f t="shared" si="100"/>
        <v>2163640.938987121</v>
      </c>
      <c r="G201" s="22"/>
      <c r="H201" s="7">
        <f t="shared" si="100"/>
        <v>577717</v>
      </c>
      <c r="I201" s="7">
        <f t="shared" si="100"/>
        <v>2070937</v>
      </c>
      <c r="J201" s="54"/>
      <c r="K201" s="54">
        <f>ROUND(E201/H201*100-100,2)</f>
        <v>5.1100000000000003</v>
      </c>
      <c r="L201" s="54">
        <f>ROUND(F201/I201*100-100,2)</f>
        <v>4.4800000000000004</v>
      </c>
      <c r="M201" s="78"/>
      <c r="N201" s="80"/>
      <c r="O201" s="80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5" t="s">
        <v>115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5"/>
      <c r="D226" s="8"/>
      <c r="E226" s="2"/>
      <c r="F226" s="8"/>
      <c r="G226" s="8"/>
      <c r="H226" s="2"/>
      <c r="I226" s="8"/>
      <c r="J226" s="8"/>
      <c r="K226" s="2"/>
      <c r="L226" s="8"/>
      <c r="M226" s="69"/>
      <c r="P226" s="69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A236" s="3"/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B252" s="3"/>
      <c r="C252" s="85"/>
      <c r="D252" s="86"/>
      <c r="E252" s="2"/>
      <c r="F252" s="8"/>
      <c r="G252" s="86"/>
      <c r="H252" s="2"/>
      <c r="I252" s="8"/>
      <c r="J252" s="86"/>
      <c r="K252" s="2"/>
      <c r="L252" s="8"/>
      <c r="M252" s="86"/>
      <c r="P252" s="86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91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87"/>
      <c r="B255" s="3"/>
      <c r="C255" s="85"/>
      <c r="D255" s="8"/>
      <c r="E255" s="88"/>
      <c r="F255" s="8"/>
      <c r="G255" s="8"/>
      <c r="H255" s="88"/>
      <c r="I255" s="8"/>
      <c r="J255" s="89"/>
      <c r="K255" s="90"/>
      <c r="L255" s="89"/>
      <c r="M255" s="69"/>
      <c r="P255" s="69"/>
      <c r="Q255" s="69"/>
      <c r="R255" s="69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5"/>
      <c r="D266" s="86"/>
      <c r="E266" s="2"/>
      <c r="F266" s="8"/>
      <c r="G266" s="86"/>
      <c r="H266" s="2"/>
      <c r="I266" s="8"/>
      <c r="J266" s="86"/>
      <c r="K266" s="2"/>
      <c r="L266" s="8"/>
      <c r="M266" s="86"/>
      <c r="P266" s="86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"/>
      <c r="E269" s="2"/>
      <c r="F269" s="8"/>
      <c r="G269" s="8"/>
      <c r="H269" s="2"/>
      <c r="I269" s="8"/>
      <c r="J269" s="8"/>
      <c r="K269" s="88"/>
      <c r="L269" s="89"/>
      <c r="M269" s="69"/>
      <c r="P269" s="69"/>
      <c r="Q269" s="69"/>
      <c r="R269" s="69"/>
    </row>
    <row r="270" spans="1:18" x14ac:dyDescent="0.5">
      <c r="A270" s="3"/>
      <c r="B270" s="3"/>
      <c r="C270" s="85"/>
      <c r="D270" s="86"/>
      <c r="E270" s="2"/>
      <c r="F270" s="8"/>
      <c r="G270" s="86"/>
      <c r="H270" s="2"/>
      <c r="I270" s="8"/>
      <c r="J270" s="86"/>
      <c r="K270" s="2"/>
      <c r="L270" s="8"/>
      <c r="M270" s="86"/>
      <c r="P270" s="86"/>
      <c r="Q270" s="69"/>
      <c r="R270" s="69"/>
    </row>
    <row r="271" spans="1:18" x14ac:dyDescent="0.5">
      <c r="A271" s="3"/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"/>
      <c r="E274" s="2"/>
      <c r="F274" s="8"/>
      <c r="G274" s="8"/>
      <c r="H274" s="2"/>
      <c r="I274" s="8"/>
      <c r="J274" s="8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6"/>
      <c r="E275" s="2"/>
      <c r="F275" s="8"/>
      <c r="G275" s="86"/>
      <c r="H275" s="2"/>
      <c r="I275" s="8"/>
      <c r="J275" s="86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8"/>
      <c r="E276" s="2"/>
      <c r="F276" s="8"/>
      <c r="G276" s="8"/>
      <c r="H276" s="2"/>
      <c r="I276" s="8"/>
      <c r="J276" s="8"/>
      <c r="K276" s="2"/>
      <c r="L276" s="8"/>
      <c r="M276" s="69"/>
      <c r="P276" s="69"/>
      <c r="Q276" s="69"/>
      <c r="R276" s="69"/>
    </row>
    <row r="277" spans="1:18" x14ac:dyDescent="0.5">
      <c r="A277" s="3"/>
      <c r="B277" s="3"/>
      <c r="C277" s="85"/>
      <c r="D277" s="12"/>
      <c r="E277" s="2"/>
      <c r="F277" s="8"/>
      <c r="G277" s="12"/>
      <c r="H277" s="2"/>
      <c r="I277" s="8"/>
      <c r="J277" s="12"/>
      <c r="K277" s="2"/>
      <c r="L277" s="8"/>
      <c r="M277" s="86"/>
      <c r="P277" s="86"/>
      <c r="Q277" s="69"/>
      <c r="R277" s="69"/>
    </row>
    <row r="278" spans="1:18" x14ac:dyDescent="0.5">
      <c r="A278" s="3"/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"/>
      <c r="E281" s="2"/>
      <c r="F281" s="8"/>
      <c r="G281" s="8"/>
      <c r="H281" s="2"/>
      <c r="I281" s="8"/>
      <c r="J281" s="8"/>
      <c r="K281" s="2"/>
      <c r="L281" s="8"/>
      <c r="M281" s="69"/>
      <c r="P281" s="69"/>
      <c r="Q281" s="69"/>
      <c r="R281" s="69"/>
    </row>
    <row r="282" spans="1:18" x14ac:dyDescent="0.5">
      <c r="B282" s="3"/>
      <c r="C282" s="85"/>
      <c r="D282" s="86"/>
      <c r="E282" s="2"/>
      <c r="F282" s="8"/>
      <c r="G282" s="12"/>
      <c r="H282" s="2"/>
      <c r="I282" s="8"/>
      <c r="J282" s="86"/>
      <c r="K282" s="2"/>
      <c r="L282" s="8"/>
      <c r="M282" s="86"/>
      <c r="P282" s="86"/>
      <c r="Q282" s="69"/>
      <c r="R282" s="69"/>
    </row>
    <row r="283" spans="1:18" x14ac:dyDescent="0.5"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12"/>
      <c r="E284" s="2"/>
      <c r="F284" s="8"/>
      <c r="G284" s="12"/>
      <c r="H284" s="2"/>
      <c r="I284" s="8"/>
      <c r="J284" s="12"/>
      <c r="K284" s="2"/>
      <c r="L284" s="8"/>
      <c r="M284" s="86"/>
      <c r="P284" s="86"/>
      <c r="Q284" s="69"/>
      <c r="R284" s="69"/>
    </row>
    <row r="285" spans="1:18" x14ac:dyDescent="0.5">
      <c r="A285" s="3"/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"/>
      <c r="E287" s="2"/>
      <c r="F287" s="8"/>
      <c r="G287" s="8"/>
      <c r="H287" s="2"/>
      <c r="I287" s="8"/>
      <c r="J287" s="8"/>
      <c r="K287" s="2"/>
      <c r="L287" s="8"/>
      <c r="M287" s="69"/>
      <c r="P287" s="69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86"/>
      <c r="E289" s="2"/>
      <c r="F289" s="8"/>
      <c r="G289" s="86"/>
      <c r="H289" s="2"/>
      <c r="I289" s="8"/>
      <c r="J289" s="86"/>
      <c r="K289" s="2"/>
      <c r="L289" s="8"/>
      <c r="M289" s="86"/>
      <c r="P289" s="86"/>
      <c r="Q289" s="69"/>
      <c r="R289" s="69"/>
    </row>
    <row r="290" spans="1:18" x14ac:dyDescent="0.5">
      <c r="B290" s="3"/>
      <c r="C290" s="85"/>
      <c r="D290" s="12"/>
      <c r="E290" s="2"/>
      <c r="F290" s="8"/>
      <c r="G290" s="12"/>
      <c r="H290" s="2"/>
      <c r="I290" s="8"/>
      <c r="J290" s="12"/>
      <c r="K290" s="2"/>
      <c r="L290" s="8"/>
      <c r="M290" s="86"/>
      <c r="P290" s="86"/>
      <c r="Q290" s="69"/>
      <c r="R290" s="69"/>
    </row>
    <row r="291" spans="1:18" x14ac:dyDescent="0.5">
      <c r="A291" s="3"/>
      <c r="B291" s="3"/>
      <c r="C291" s="85"/>
      <c r="D291" s="12"/>
      <c r="E291" s="92"/>
      <c r="F291" s="8"/>
      <c r="G291" s="12"/>
      <c r="H291" s="92"/>
      <c r="I291" s="8"/>
      <c r="J291" s="12"/>
      <c r="K291" s="92"/>
      <c r="L291" s="8"/>
      <c r="M291" s="86"/>
      <c r="P291" s="86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"/>
      <c r="E293" s="2"/>
      <c r="F293" s="8"/>
      <c r="G293" s="8"/>
      <c r="H293" s="2"/>
      <c r="I293" s="8"/>
      <c r="J293" s="8"/>
      <c r="K293" s="2"/>
      <c r="L293" s="8"/>
      <c r="M293" s="69"/>
      <c r="P293" s="69"/>
      <c r="Q293" s="69"/>
      <c r="R293" s="69"/>
    </row>
    <row r="294" spans="1:18" x14ac:dyDescent="0.5">
      <c r="B294" s="3"/>
      <c r="C294" s="85"/>
      <c r="D294" s="86"/>
      <c r="E294" s="2"/>
      <c r="F294" s="8"/>
      <c r="G294" s="86"/>
      <c r="H294" s="2"/>
      <c r="I294" s="8"/>
      <c r="J294" s="86"/>
      <c r="K294" s="2"/>
      <c r="L294" s="8"/>
      <c r="M294" s="86"/>
      <c r="P294" s="86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B297" s="3"/>
      <c r="C297" s="85"/>
      <c r="D297" s="8"/>
      <c r="E297" s="2"/>
      <c r="F297" s="8"/>
      <c r="G297" s="8"/>
      <c r="H297" s="2"/>
      <c r="I297" s="8"/>
      <c r="J297" s="8"/>
      <c r="K297" s="2"/>
      <c r="L297" s="8"/>
      <c r="M297" s="69"/>
      <c r="P297" s="69"/>
      <c r="Q297" s="69"/>
      <c r="R297" s="69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6"/>
      <c r="P298" s="86"/>
      <c r="Q298" s="69"/>
      <c r="R298" s="69"/>
    </row>
    <row r="299" spans="1:18" x14ac:dyDescent="0.5">
      <c r="A299" s="87"/>
      <c r="E299" s="2"/>
      <c r="H299" s="2"/>
      <c r="K299" s="90"/>
      <c r="P299" s="91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3"/>
      <c r="K320" s="93"/>
      <c r="L320" s="93"/>
    </row>
    <row r="321" spans="1:12" x14ac:dyDescent="0.5">
      <c r="A321" s="3"/>
      <c r="E321" s="2"/>
      <c r="H321" s="2"/>
      <c r="J321" s="93"/>
      <c r="K321" s="93"/>
      <c r="L321" s="93"/>
    </row>
    <row r="322" spans="1:12" x14ac:dyDescent="0.5">
      <c r="A322" s="3"/>
      <c r="B322" s="3"/>
      <c r="C322" s="85"/>
      <c r="D322" s="85"/>
      <c r="E322" s="2"/>
      <c r="F322" s="8"/>
      <c r="G322" s="85"/>
      <c r="H322" s="2"/>
      <c r="I322" s="8"/>
      <c r="J322" s="94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"/>
      <c r="E331" s="2"/>
      <c r="F331" s="8"/>
      <c r="G331" s="2"/>
      <c r="H331" s="2"/>
      <c r="I331" s="8"/>
      <c r="J331" s="93"/>
      <c r="K331" s="93"/>
      <c r="L331" s="93"/>
    </row>
    <row r="332" spans="1:12" x14ac:dyDescent="0.5">
      <c r="A332" s="3"/>
      <c r="B332" s="3"/>
      <c r="C332" s="85"/>
      <c r="D332" s="86"/>
      <c r="E332" s="2"/>
      <c r="F332" s="8"/>
      <c r="G332" s="86"/>
      <c r="H332" s="2"/>
      <c r="I332" s="8"/>
      <c r="J332" s="94"/>
      <c r="K332" s="93"/>
      <c r="L332" s="93"/>
    </row>
    <row r="333" spans="1:12" x14ac:dyDescent="0.5">
      <c r="A333" s="3"/>
      <c r="B333" s="3"/>
      <c r="C333" s="85"/>
      <c r="D333" s="8"/>
      <c r="E333" s="2"/>
      <c r="F333" s="8"/>
      <c r="G333" s="8"/>
      <c r="H333" s="2"/>
      <c r="I333" s="8"/>
      <c r="J333" s="93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H334" s="2"/>
      <c r="I334" s="8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A343" s="3"/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J344" s="94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3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H348" s="2"/>
      <c r="I348" s="8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E351" s="2"/>
      <c r="F351" s="8"/>
      <c r="G351" s="86"/>
      <c r="J351" s="94"/>
      <c r="K351" s="93"/>
      <c r="L351" s="93"/>
    </row>
    <row r="352" spans="1:12" x14ac:dyDescent="0.5">
      <c r="B352" s="3"/>
      <c r="C352" s="85"/>
      <c r="D352" s="86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B359" s="3"/>
      <c r="C359" s="85"/>
      <c r="D359" s="86"/>
      <c r="E359" s="2"/>
      <c r="F359" s="8"/>
      <c r="G359" s="86"/>
      <c r="J359" s="94"/>
      <c r="K359" s="93"/>
      <c r="L359" s="93"/>
    </row>
    <row r="360" spans="1:12" x14ac:dyDescent="0.5">
      <c r="A360" s="91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5"/>
      <c r="D375" s="86"/>
      <c r="E375" s="2"/>
      <c r="F375" s="8"/>
      <c r="G375" s="86"/>
      <c r="H375" s="2"/>
      <c r="I375" s="8"/>
      <c r="J375" s="94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"/>
      <c r="E378" s="88"/>
      <c r="F378" s="8"/>
      <c r="G378" s="8"/>
      <c r="H378" s="88"/>
      <c r="I378" s="89"/>
      <c r="J378" s="93"/>
      <c r="K378" s="93"/>
      <c r="L378" s="93"/>
    </row>
    <row r="379" spans="1:12" x14ac:dyDescent="0.5">
      <c r="A379" s="3"/>
      <c r="B379" s="3"/>
      <c r="C379" s="85"/>
      <c r="D379" s="86"/>
      <c r="E379" s="2"/>
      <c r="F379" s="8"/>
      <c r="G379" s="86"/>
      <c r="H379" s="2"/>
      <c r="I379" s="8"/>
      <c r="J379" s="94"/>
      <c r="K379" s="93"/>
      <c r="L379" s="93"/>
    </row>
    <row r="380" spans="1:12" x14ac:dyDescent="0.5">
      <c r="A380" s="3"/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8"/>
      <c r="E383" s="2"/>
      <c r="F383" s="8"/>
      <c r="G383" s="8"/>
      <c r="H383" s="2"/>
      <c r="I383" s="8"/>
      <c r="J383" s="93"/>
      <c r="K383" s="93"/>
      <c r="L383" s="93"/>
    </row>
    <row r="384" spans="1:12" x14ac:dyDescent="0.5">
      <c r="A384" s="3"/>
      <c r="B384" s="3"/>
      <c r="C384" s="85"/>
      <c r="D384" s="12"/>
      <c r="E384" s="2"/>
      <c r="F384" s="8"/>
      <c r="G384" s="86"/>
      <c r="H384" s="2"/>
      <c r="I384" s="8"/>
      <c r="J384" s="94"/>
      <c r="K384" s="93"/>
      <c r="L384" s="93"/>
    </row>
    <row r="385" spans="1:12" x14ac:dyDescent="0.5">
      <c r="A385" s="3"/>
      <c r="B385" s="3"/>
      <c r="C385" s="85"/>
      <c r="D385" s="8"/>
      <c r="E385" s="2"/>
      <c r="F385" s="8"/>
      <c r="G385" s="8"/>
      <c r="H385" s="2"/>
      <c r="I385" s="8"/>
      <c r="J385" s="93"/>
      <c r="K385" s="93"/>
      <c r="L385" s="93"/>
    </row>
    <row r="386" spans="1:12" x14ac:dyDescent="0.5">
      <c r="A386" s="3"/>
      <c r="B386" s="3"/>
      <c r="C386" s="85"/>
      <c r="D386" s="12"/>
      <c r="E386" s="2"/>
      <c r="F386" s="8"/>
      <c r="G386" s="12"/>
      <c r="H386" s="2"/>
      <c r="I386" s="8"/>
      <c r="J386" s="94"/>
      <c r="K386" s="93"/>
      <c r="L386" s="93"/>
    </row>
    <row r="387" spans="1:12" x14ac:dyDescent="0.5">
      <c r="A387" s="3"/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8"/>
      <c r="E390" s="2"/>
      <c r="F390" s="8"/>
      <c r="G390" s="8"/>
      <c r="H390" s="2"/>
      <c r="I390" s="8"/>
      <c r="J390" s="93"/>
      <c r="K390" s="93"/>
      <c r="L390" s="93"/>
    </row>
    <row r="391" spans="1:12" x14ac:dyDescent="0.5">
      <c r="B391" s="3"/>
      <c r="C391" s="85"/>
      <c r="D391" s="12"/>
      <c r="E391" s="2"/>
      <c r="F391" s="8"/>
      <c r="G391" s="86"/>
      <c r="H391" s="2"/>
      <c r="I391" s="8"/>
      <c r="J391" s="94"/>
      <c r="K391" s="93"/>
      <c r="L391" s="93"/>
    </row>
    <row r="392" spans="1:12" x14ac:dyDescent="0.5">
      <c r="B392" s="3"/>
      <c r="C392" s="85"/>
      <c r="D392" s="12"/>
      <c r="E392" s="2"/>
      <c r="F392" s="8"/>
      <c r="G392" s="12"/>
      <c r="H392" s="2"/>
      <c r="I392" s="8"/>
      <c r="J392" s="93"/>
      <c r="K392" s="93"/>
      <c r="L392" s="93"/>
    </row>
    <row r="393" spans="1:12" x14ac:dyDescent="0.5">
      <c r="A393" s="3"/>
      <c r="B393" s="3"/>
      <c r="C393" s="85"/>
      <c r="D393" s="12"/>
      <c r="E393" s="2"/>
      <c r="F393" s="8"/>
      <c r="G393" s="12"/>
      <c r="H393" s="2"/>
      <c r="I393" s="8"/>
      <c r="J393" s="94"/>
      <c r="K393" s="93"/>
      <c r="L393" s="93"/>
    </row>
    <row r="394" spans="1:12" x14ac:dyDescent="0.5">
      <c r="A394" s="3"/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8"/>
      <c r="E396" s="2"/>
      <c r="F396" s="8"/>
      <c r="G396" s="8"/>
      <c r="H396" s="2"/>
      <c r="I396" s="8"/>
      <c r="J396" s="93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86"/>
      <c r="H398" s="2"/>
      <c r="I398" s="8"/>
      <c r="J398" s="94"/>
      <c r="K398" s="93"/>
      <c r="L398" s="93"/>
    </row>
    <row r="399" spans="1:12" x14ac:dyDescent="0.5"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A400" s="3"/>
      <c r="B400" s="3"/>
      <c r="C400" s="85"/>
      <c r="D400" s="12"/>
      <c r="E400" s="2"/>
      <c r="F400" s="8"/>
      <c r="G400" s="12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8"/>
      <c r="E402" s="2"/>
      <c r="F402" s="8"/>
      <c r="G402" s="8"/>
      <c r="H402" s="2"/>
      <c r="I402" s="8"/>
      <c r="J402" s="93"/>
      <c r="K402" s="93"/>
      <c r="L402" s="93"/>
    </row>
    <row r="403" spans="1:12" x14ac:dyDescent="0.5">
      <c r="B403" s="3"/>
      <c r="C403" s="85"/>
      <c r="D403" s="12"/>
      <c r="E403" s="2"/>
      <c r="F403" s="8"/>
      <c r="G403" s="12"/>
      <c r="H403" s="2"/>
      <c r="I403" s="8"/>
      <c r="J403" s="94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B406" s="3"/>
      <c r="C406" s="85"/>
      <c r="D406" s="8"/>
      <c r="E406" s="2"/>
      <c r="F406" s="8"/>
      <c r="G406" s="8"/>
      <c r="H406" s="2"/>
      <c r="I406" s="8"/>
      <c r="J406" s="93"/>
      <c r="K406" s="93"/>
      <c r="L406" s="93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4"/>
      <c r="K407" s="93"/>
      <c r="L407" s="93"/>
    </row>
    <row r="408" spans="1:12" x14ac:dyDescent="0.5">
      <c r="A408" s="91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" right="0.118110236220472" top="0.196850393700787" bottom="0.196850393700787" header="0" footer="0"/>
  <pageSetup scale="40" orientation="landscape" r:id="rId1"/>
  <headerFooter alignWithMargins="0"/>
  <rowBreaks count="3" manualBreakCount="3">
    <brk id="55" max="17" man="1"/>
    <brk id="101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2026-06-15T06:12:47Z</cp:lastPrinted>
  <dcterms:created xsi:type="dcterms:W3CDTF">2007-02-04T08:24:33Z</dcterms:created>
  <dcterms:modified xsi:type="dcterms:W3CDTF">2026-06-15T06:12:51Z</dcterms:modified>
</cp:coreProperties>
</file>