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JUN,2026\"/>
    </mc:Choice>
  </mc:AlternateContent>
  <xr:revisionPtr revIDLastSave="0" documentId="13_ncr:1_{AF806FAD-FC8E-4BF0-9D20-67120AE8F398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3" i="1" l="1"/>
  <c r="Q93" i="1"/>
  <c r="R42" i="1"/>
  <c r="Q42" i="1"/>
  <c r="P42" i="1"/>
  <c r="F201" i="1"/>
  <c r="E201" i="1"/>
  <c r="F184" i="1"/>
  <c r="E184" i="1"/>
  <c r="F179" i="1"/>
  <c r="E179" i="1"/>
  <c r="F172" i="1"/>
  <c r="E172" i="1"/>
  <c r="D172" i="1"/>
  <c r="F168" i="1"/>
  <c r="E168" i="1"/>
  <c r="F153" i="1"/>
  <c r="E153" i="1"/>
  <c r="F145" i="1"/>
  <c r="E145" i="1"/>
  <c r="F130" i="1"/>
  <c r="E130" i="1"/>
  <c r="F115" i="1"/>
  <c r="F114" i="1" s="1"/>
  <c r="E115" i="1"/>
  <c r="D115" i="1"/>
  <c r="E114" i="1"/>
  <c r="E151" i="1" l="1"/>
  <c r="F151" i="1"/>
  <c r="F97" i="1"/>
  <c r="E97" i="1"/>
  <c r="F80" i="1"/>
  <c r="F47" i="1" s="1"/>
  <c r="E80" i="1"/>
  <c r="F75" i="1"/>
  <c r="E75" i="1"/>
  <c r="F68" i="1"/>
  <c r="E68" i="1"/>
  <c r="D68" i="1"/>
  <c r="F64" i="1"/>
  <c r="E64" i="1"/>
  <c r="F49" i="1"/>
  <c r="E49" i="1"/>
  <c r="F41" i="1"/>
  <c r="E41" i="1"/>
  <c r="F26" i="1"/>
  <c r="E26" i="1"/>
  <c r="F11" i="1"/>
  <c r="E11" i="1"/>
  <c r="D11" i="1"/>
  <c r="F10" i="1"/>
  <c r="E10" i="1"/>
  <c r="I184" i="1"/>
  <c r="H184" i="1"/>
  <c r="H151" i="1" s="1"/>
  <c r="I179" i="1"/>
  <c r="H179" i="1"/>
  <c r="I172" i="1"/>
  <c r="H172" i="1"/>
  <c r="G172" i="1"/>
  <c r="I168" i="1"/>
  <c r="H168" i="1"/>
  <c r="I153" i="1"/>
  <c r="H153" i="1"/>
  <c r="I145" i="1"/>
  <c r="H145" i="1"/>
  <c r="I130" i="1"/>
  <c r="H130" i="1"/>
  <c r="I115" i="1"/>
  <c r="H115" i="1"/>
  <c r="G115" i="1"/>
  <c r="I114" i="1"/>
  <c r="I201" i="1" s="1"/>
  <c r="H114" i="1"/>
  <c r="H201" i="1" s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G68" i="1"/>
  <c r="L64" i="1"/>
  <c r="K64" i="1"/>
  <c r="K47" i="1" s="1"/>
  <c r="I64" i="1"/>
  <c r="H64" i="1"/>
  <c r="L49" i="1"/>
  <c r="K49" i="1"/>
  <c r="I49" i="1"/>
  <c r="H49" i="1"/>
  <c r="L47" i="1"/>
  <c r="L41" i="1"/>
  <c r="K41" i="1"/>
  <c r="I41" i="1"/>
  <c r="H41" i="1"/>
  <c r="L26" i="1"/>
  <c r="K26" i="1"/>
  <c r="I26" i="1"/>
  <c r="H26" i="1"/>
  <c r="L11" i="1"/>
  <c r="K11" i="1"/>
  <c r="J11" i="1"/>
  <c r="L10" i="1"/>
  <c r="L97" i="1" s="1"/>
  <c r="K10" i="1"/>
  <c r="I11" i="1"/>
  <c r="H11" i="1"/>
  <c r="G11" i="1"/>
  <c r="I10" i="1"/>
  <c r="H10" i="1"/>
  <c r="K97" i="1" l="1"/>
  <c r="E47" i="1"/>
  <c r="I151" i="1"/>
  <c r="H47" i="1"/>
  <c r="H97" i="1" s="1"/>
  <c r="I47" i="1"/>
  <c r="I97" i="1" s="1"/>
  <c r="R44" i="1"/>
  <c r="Q44" i="1"/>
  <c r="P44" i="1"/>
  <c r="K146" i="1" l="1"/>
  <c r="L134" i="1"/>
  <c r="J131" i="1"/>
  <c r="L146" i="1"/>
  <c r="J146" i="1"/>
  <c r="J134" i="1"/>
  <c r="K131" i="1"/>
  <c r="O70" i="1"/>
  <c r="N64" i="1"/>
  <c r="K134" i="1"/>
  <c r="L131" i="1"/>
  <c r="O12" i="1"/>
  <c r="O13" i="1"/>
  <c r="O14" i="1"/>
  <c r="O15" i="1"/>
  <c r="O16" i="1"/>
  <c r="O18" i="1"/>
  <c r="O20" i="1"/>
  <c r="O21" i="1"/>
  <c r="O23" i="1"/>
  <c r="O24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11" i="1" l="1"/>
  <c r="O64" i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N70" i="1" l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<sst xmlns="http://schemas.openxmlformats.org/spreadsheetml/2006/main" count="496" uniqueCount="131">
  <si>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</si>
  <si>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</si>
  <si>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</si>
  <si>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</si>
  <si>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</si>
  <si>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</si>
  <si>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</si>
  <si>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</si>
  <si>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</si>
  <si>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</si>
  <si>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</si>
  <si>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</si>
  <si>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</si>
  <si>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</si>
  <si>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</si>
  <si>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</si>
  <si>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</si>
  <si>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</si>
  <si>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</si>
  <si>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</si>
  <si>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</si>
  <si>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</si>
  <si>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</si>
  <si>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</si>
  <si>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</si>
  <si>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</si>
  <si>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</si>
  <si>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</si>
  <si>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</si>
  <si>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</si>
  <si>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</si>
  <si>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</si>
  <si>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</si>
  <si>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</si>
  <si>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</si>
  <si>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</si>
  <si>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</si>
  <si>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</si>
  <si>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</si>
  <si>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</si>
  <si>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</si>
  <si>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</si>
  <si>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</si>
  <si>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</si>
  <si>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</si>
  <si>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</si>
  <si>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</si>
  <si>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</si>
  <si>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</si>
  <si>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</si>
  <si>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</si>
  <si>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</si>
  <si>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</si>
  <si>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</si>
  <si>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</si>
  <si>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</si>
  <si>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</si>
  <si>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</si>
  <si>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</si>
  <si>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</si>
  <si>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</si>
  <si>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</si>
  <si>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</si>
  <si>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</si>
  <si>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</si>
  <si>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</si>
  <si>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</si>
  <si>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</si>
  <si>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</si>
  <si>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</si>
  <si>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</si>
  <si>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</si>
  <si>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</si>
  <si>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</si>
  <si>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</si>
  <si>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</si>
  <si>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</si>
  <si>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</si>
  <si>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</si>
  <si>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</si>
  <si>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</si>
  <si>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</si>
  <si>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</si>
  <si>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</si>
  <si>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</si>
  <si>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</si>
  <si>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</si>
  <si>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</si>
  <si>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</si>
  <si>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</si>
  <si>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</si>
  <si>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</si>
  <si>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</si>
  <si>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</si>
  <si>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</si>
  <si>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</si>
  <si>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</si>
  <si>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</si>
  <si>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</si>
  <si>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</si>
  <si>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</si>
  <si>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</si>
  <si>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</si>
  <si>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</si>
  <si>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</si>
  <si>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</si>
  <si>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</si>
  <si>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</si>
  <si>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</si>
  <si>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</si>
  <si>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</si>
  <si>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</si>
  <si>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</si>
  <si>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</si>
  <si>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</si>
  <si>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1.   PRIMARY DATA SOURCE IS PAKISTAN SINGLE WINDOW (PSW) AND VALIDATED BY FBR(DRS).</t>
  </si>
  <si>
    <t>( **) QUANTITY DATA HAS BEEN ESTIMATED WHERE EVER IT IS FOUND NECESSARY.</t>
  </si>
  <si>
    <t>STATEMENT SHOWING EXPORTS OF SELECTED COMMODITIES DURING THE MONTH OF JUNE, 2026</t>
  </si>
  <si>
    <t xml:space="preserve">                   JUNE, 2026  ( R)</t>
  </si>
  <si>
    <t xml:space="preserve">                   JUNE,2025</t>
  </si>
  <si>
    <t xml:space="preserve">  % CHANGE IN JUNE,2026 OVER</t>
  </si>
  <si>
    <t>JUNE,2025</t>
  </si>
  <si>
    <t>STATEMENT SHOWING EXPORTS OF SELECTED COMMODITIES DURING THE PERIOD JULY - JUNE,  2025- 2026</t>
  </si>
  <si>
    <t xml:space="preserve">    JULY - JUNE,   2025-2026</t>
  </si>
  <si>
    <t xml:space="preserve">     JULY - JUNE,   2024-2025</t>
  </si>
  <si>
    <t xml:space="preserve">% CHANGE IN  JULY - JUNE, 2025-2026 </t>
  </si>
  <si>
    <t xml:space="preserve">           OVER JULY - JUNE, 2024-2025 </t>
  </si>
  <si>
    <t>STATEMENT SHOWING EXPORTS OF SELECTED COMMODITIES DURING THE PERIOD JULY - JUNE,  2025-2026</t>
  </si>
  <si>
    <t xml:space="preserve">                   MAY, 2026  ( F)</t>
  </si>
  <si>
    <t xml:space="preserve">        MAY,2026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</si>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</sst>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1" t="s">
        <v>117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3" x14ac:dyDescent="0.5">
      <c r="E2" s="2"/>
      <c r="H2" s="2"/>
      <c r="K2" s="2"/>
      <c r="O2" s="26" t="s">
        <v>102</v>
      </c>
    </row>
    <row r="3" spans="1:23" x14ac:dyDescent="0.5">
      <c r="E3" s="2"/>
      <c r="H3" s="2"/>
      <c r="K3" s="2"/>
      <c r="O3" s="26" t="s">
        <v>106</v>
      </c>
    </row>
    <row r="4" spans="1:23" x14ac:dyDescent="0.5">
      <c r="A4" s="27"/>
      <c r="B4" s="103" t="s">
        <v>94</v>
      </c>
      <c r="C4" s="28" t="s">
        <v>91</v>
      </c>
      <c r="D4" s="29" t="s">
        <v>118</v>
      </c>
      <c r="E4" s="30"/>
      <c r="F4" s="31"/>
      <c r="G4" s="110" t="s">
        <v>128</v>
      </c>
      <c r="H4" s="111"/>
      <c r="I4" s="112"/>
      <c r="J4" s="29" t="s">
        <v>119</v>
      </c>
      <c r="K4" s="30"/>
      <c r="L4" s="31"/>
      <c r="M4" s="32"/>
      <c r="N4" s="33" t="s">
        <v>120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4"/>
      <c r="C5" s="12" t="s">
        <v>92</v>
      </c>
      <c r="D5" s="38" t="s">
        <v>93</v>
      </c>
      <c r="E5" s="106" t="s">
        <v>97</v>
      </c>
      <c r="F5" s="107"/>
      <c r="G5" s="38"/>
      <c r="H5" s="106" t="s">
        <v>97</v>
      </c>
      <c r="I5" s="107"/>
      <c r="J5" s="39"/>
      <c r="K5" s="106" t="s">
        <v>97</v>
      </c>
      <c r="L5" s="107"/>
      <c r="M5" s="99" t="s">
        <v>129</v>
      </c>
      <c r="N5" s="100"/>
      <c r="O5" s="102"/>
      <c r="P5" s="99" t="s">
        <v>121</v>
      </c>
      <c r="Q5" s="100"/>
      <c r="R5" s="100"/>
      <c r="S5" s="15"/>
    </row>
    <row r="6" spans="1:23" x14ac:dyDescent="0.5">
      <c r="A6" s="40" t="s">
        <v>2</v>
      </c>
      <c r="B6" s="104"/>
      <c r="C6" s="12" t="s">
        <v>95</v>
      </c>
      <c r="D6" s="41" t="s">
        <v>96</v>
      </c>
      <c r="E6" s="108"/>
      <c r="F6" s="109"/>
      <c r="G6" s="41" t="s">
        <v>96</v>
      </c>
      <c r="H6" s="108"/>
      <c r="I6" s="109"/>
      <c r="J6" s="42" t="s">
        <v>96</v>
      </c>
      <c r="K6" s="108"/>
      <c r="L6" s="109"/>
      <c r="M6" s="42" t="s">
        <v>96</v>
      </c>
      <c r="N6" s="99" t="s">
        <v>97</v>
      </c>
      <c r="O6" s="102"/>
      <c r="P6" s="42" t="s">
        <v>96</v>
      </c>
      <c r="Q6" s="99" t="s">
        <v>97</v>
      </c>
      <c r="R6" s="100"/>
      <c r="S6" s="15"/>
    </row>
    <row r="7" spans="1:23" x14ac:dyDescent="0.5">
      <c r="A7" s="43"/>
      <c r="B7" s="105"/>
      <c r="C7" s="44" t="s">
        <v>98</v>
      </c>
      <c r="D7" s="38"/>
      <c r="E7" s="45" t="s">
        <v>99</v>
      </c>
      <c r="F7" s="46" t="s">
        <v>100</v>
      </c>
      <c r="G7" s="38"/>
      <c r="H7" s="45" t="s">
        <v>99</v>
      </c>
      <c r="I7" s="46" t="s">
        <v>100</v>
      </c>
      <c r="J7" s="47"/>
      <c r="K7" s="45" t="s">
        <v>99</v>
      </c>
      <c r="L7" s="46" t="s">
        <v>101</v>
      </c>
      <c r="M7" s="48"/>
      <c r="N7" s="49" t="s">
        <v>103</v>
      </c>
      <c r="O7" s="50" t="s">
        <v>101</v>
      </c>
      <c r="P7" s="48"/>
      <c r="Q7" s="47" t="s">
        <v>103</v>
      </c>
      <c r="R7" s="51" t="s">
        <v>101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626686</v>
      </c>
      <c r="F8" s="7">
        <v>2251530.4748729663</v>
      </c>
      <c r="G8" s="53"/>
      <c r="H8" s="7">
        <v>749272</v>
      </c>
      <c r="I8" s="7">
        <v>2688965</v>
      </c>
      <c r="J8" s="16"/>
      <c r="K8" s="7">
        <v>701091</v>
      </c>
      <c r="L8" s="7">
        <v>2477352</v>
      </c>
      <c r="M8" s="54"/>
      <c r="N8" s="55">
        <f>ROUND(E8/H8*100-100,2)</f>
        <v>-16.36</v>
      </c>
      <c r="O8" s="55">
        <f>ROUND(F8/I8*100-100,2)</f>
        <v>-16.27</v>
      </c>
      <c r="P8" s="54"/>
      <c r="Q8" s="55">
        <f>ROUND(E8/K8*100-100,2)</f>
        <v>-10.61</v>
      </c>
      <c r="R8" s="55">
        <f>ROUND(F8/L8*100-100,2)</f>
        <v>-9.1199999999999992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116670.16702435759</v>
      </c>
      <c r="F10" s="7">
        <f>SUM(F11,F14:F24)</f>
        <v>419156.48544735002</v>
      </c>
      <c r="G10" s="57"/>
      <c r="H10" s="7">
        <f>SUM(H11,H14:H24)</f>
        <v>113710</v>
      </c>
      <c r="I10" s="7">
        <f>SUM(I11,I14:I24)</f>
        <v>408025</v>
      </c>
      <c r="J10" s="57"/>
      <c r="K10" s="7">
        <f>SUM(K11,K14:K24)</f>
        <v>104058</v>
      </c>
      <c r="L10" s="7">
        <f>SUM(L11,L14:L24)</f>
        <v>367690</v>
      </c>
      <c r="M10" s="54"/>
      <c r="N10" s="55">
        <f t="shared" ref="N10:O16" si="0">ROUND(E10/H10*100-100,2)</f>
        <v>2.6</v>
      </c>
      <c r="O10" s="55">
        <f t="shared" si="0"/>
        <v>2.73</v>
      </c>
      <c r="P10" s="54"/>
      <c r="Q10" s="55">
        <f t="shared" ref="Q10:R16" si="1">ROUND(E10/K10*100-100,2)</f>
        <v>12.12</v>
      </c>
      <c r="R10" s="55">
        <f t="shared" si="1"/>
        <v>14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362649.63023500005</v>
      </c>
      <c r="E11" s="7">
        <f t="shared" si="2"/>
        <v>59501.281377797299</v>
      </c>
      <c r="F11" s="7">
        <f t="shared" si="2"/>
        <v>213729.38535923435</v>
      </c>
      <c r="G11" s="7">
        <f t="shared" ref="G11:L11" si="3">SUM(G12:G13)</f>
        <v>350109</v>
      </c>
      <c r="H11" s="7">
        <f t="shared" si="3"/>
        <v>55213</v>
      </c>
      <c r="I11" s="7">
        <f t="shared" si="3"/>
        <v>198090</v>
      </c>
      <c r="J11" s="7">
        <f t="shared" si="3"/>
        <v>273001</v>
      </c>
      <c r="K11" s="7">
        <f t="shared" si="3"/>
        <v>42396</v>
      </c>
      <c r="L11" s="7">
        <f t="shared" si="3"/>
        <v>149807</v>
      </c>
      <c r="M11" s="55">
        <f t="shared" ref="M11:M16" si="4">ROUND(D11/G11*100-100,2)</f>
        <v>3.58</v>
      </c>
      <c r="N11" s="55">
        <f t="shared" si="0"/>
        <v>7.77</v>
      </c>
      <c r="O11" s="55">
        <f t="shared" si="0"/>
        <v>7.9</v>
      </c>
      <c r="P11" s="55">
        <f t="shared" ref="P11:P16" si="5">ROUND(D11/J11*100-100,2)</f>
        <v>32.840000000000003</v>
      </c>
      <c r="Q11" s="55">
        <f t="shared" si="1"/>
        <v>40.35</v>
      </c>
      <c r="R11" s="55">
        <f t="shared" si="1"/>
        <v>42.67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77325.002117700031</v>
      </c>
      <c r="E12" s="6">
        <v>24943.412110738602</v>
      </c>
      <c r="F12" s="7">
        <v>89593.97704627036</v>
      </c>
      <c r="G12" s="21">
        <v>87634</v>
      </c>
      <c r="H12" s="6">
        <v>23702</v>
      </c>
      <c r="I12" s="7">
        <v>85027</v>
      </c>
      <c r="J12" s="7">
        <v>46942</v>
      </c>
      <c r="K12" s="7">
        <v>13764</v>
      </c>
      <c r="L12" s="7">
        <v>48635</v>
      </c>
      <c r="M12" s="55">
        <f t="shared" si="4"/>
        <v>-11.76</v>
      </c>
      <c r="N12" s="55">
        <f t="shared" si="0"/>
        <v>5.24</v>
      </c>
      <c r="O12" s="55">
        <f t="shared" si="0"/>
        <v>5.37</v>
      </c>
      <c r="P12" s="55">
        <f t="shared" si="5"/>
        <v>64.72</v>
      </c>
      <c r="Q12" s="55">
        <f t="shared" si="1"/>
        <v>81.22</v>
      </c>
      <c r="R12" s="55">
        <f t="shared" si="1"/>
        <v>84.22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285324.62811729999</v>
      </c>
      <c r="E13" s="6">
        <v>34557.869267058697</v>
      </c>
      <c r="F13" s="7">
        <v>124135.40831296399</v>
      </c>
      <c r="G13" s="21">
        <v>262475</v>
      </c>
      <c r="H13" s="6">
        <v>31511</v>
      </c>
      <c r="I13" s="7">
        <v>113063</v>
      </c>
      <c r="J13" s="7">
        <v>226059</v>
      </c>
      <c r="K13" s="7">
        <v>28632</v>
      </c>
      <c r="L13" s="7">
        <v>101172</v>
      </c>
      <c r="M13" s="55">
        <f t="shared" si="4"/>
        <v>8.7100000000000009</v>
      </c>
      <c r="N13" s="55">
        <f t="shared" si="0"/>
        <v>9.67</v>
      </c>
      <c r="O13" s="55">
        <f t="shared" si="0"/>
        <v>9.7899999999999991</v>
      </c>
      <c r="P13" s="55">
        <f t="shared" si="5"/>
        <v>26.22</v>
      </c>
      <c r="Q13" s="55">
        <f t="shared" si="1"/>
        <v>20.7</v>
      </c>
      <c r="R13" s="55">
        <f t="shared" si="1"/>
        <v>22.7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15770.295719999998</v>
      </c>
      <c r="E14" s="6">
        <v>10233.129556949101</v>
      </c>
      <c r="F14" s="7">
        <v>36770.336353383231</v>
      </c>
      <c r="G14" s="6">
        <v>23753</v>
      </c>
      <c r="H14" s="6">
        <v>14448</v>
      </c>
      <c r="I14" s="7">
        <v>51860</v>
      </c>
      <c r="J14" s="7">
        <v>17770</v>
      </c>
      <c r="K14" s="7">
        <v>10763</v>
      </c>
      <c r="L14" s="7">
        <v>38031</v>
      </c>
      <c r="M14" s="55">
        <f t="shared" si="4"/>
        <v>-33.61</v>
      </c>
      <c r="N14" s="55">
        <f t="shared" si="0"/>
        <v>-29.17</v>
      </c>
      <c r="O14" s="55">
        <f t="shared" si="0"/>
        <v>-29.1</v>
      </c>
      <c r="P14" s="55">
        <f t="shared" si="5"/>
        <v>-11.25</v>
      </c>
      <c r="Q14" s="55">
        <f t="shared" si="1"/>
        <v>-4.92</v>
      </c>
      <c r="R14" s="55">
        <f t="shared" si="1"/>
        <v>-3.31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33655.402841899995</v>
      </c>
      <c r="E15" s="6">
        <v>10540.476562997806</v>
      </c>
      <c r="F15" s="7">
        <v>37881.859124621056</v>
      </c>
      <c r="G15" s="6">
        <v>8887</v>
      </c>
      <c r="H15" s="6">
        <v>1468</v>
      </c>
      <c r="I15" s="7">
        <v>5266</v>
      </c>
      <c r="J15" s="7">
        <v>43532</v>
      </c>
      <c r="K15" s="7">
        <v>10351</v>
      </c>
      <c r="L15" s="7">
        <v>36575</v>
      </c>
      <c r="M15" s="55">
        <f t="shared" si="4"/>
        <v>278.7</v>
      </c>
      <c r="N15" s="55">
        <f t="shared" si="0"/>
        <v>618.02</v>
      </c>
      <c r="O15" s="55">
        <f t="shared" si="0"/>
        <v>619.37</v>
      </c>
      <c r="P15" s="55">
        <f t="shared" si="5"/>
        <v>-22.69</v>
      </c>
      <c r="Q15" s="55">
        <f t="shared" si="1"/>
        <v>1.83</v>
      </c>
      <c r="R15" s="55">
        <f t="shared" si="1"/>
        <v>3.57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42899.7180248</v>
      </c>
      <c r="E16" s="6">
        <v>3043.8646499398014</v>
      </c>
      <c r="F16" s="7">
        <v>10938.163184739824</v>
      </c>
      <c r="G16" s="6">
        <v>46711</v>
      </c>
      <c r="H16" s="6">
        <v>2933</v>
      </c>
      <c r="I16" s="7">
        <v>10525</v>
      </c>
      <c r="J16" s="7">
        <v>52786</v>
      </c>
      <c r="K16" s="7">
        <v>4106</v>
      </c>
      <c r="L16" s="7">
        <v>14508</v>
      </c>
      <c r="M16" s="55">
        <f t="shared" si="4"/>
        <v>-8.16</v>
      </c>
      <c r="N16" s="55">
        <f t="shared" si="0"/>
        <v>3.78</v>
      </c>
      <c r="O16" s="55">
        <f t="shared" si="0"/>
        <v>3.93</v>
      </c>
      <c r="P16" s="55">
        <f t="shared" si="5"/>
        <v>-18.73</v>
      </c>
      <c r="Q16" s="55">
        <f t="shared" si="1"/>
        <v>-25.87</v>
      </c>
      <c r="R16" s="55">
        <f t="shared" si="1"/>
        <v>-24.61</v>
      </c>
      <c r="S16" s="15"/>
      <c r="T16" s="9"/>
      <c r="U16" s="9"/>
      <c r="W16" s="11"/>
    </row>
    <row r="17" spans="1:23" x14ac:dyDescent="0.5">
      <c r="A17" s="8"/>
      <c r="B17" s="3" t="s">
        <v>104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2245.7060000000001</v>
      </c>
      <c r="E18" s="6">
        <v>1946.2392323010004</v>
      </c>
      <c r="F18" s="7">
        <v>6994.3574248050154</v>
      </c>
      <c r="G18" s="6">
        <v>2845</v>
      </c>
      <c r="H18" s="6">
        <v>2387</v>
      </c>
      <c r="I18" s="7">
        <v>8562</v>
      </c>
      <c r="J18" s="7">
        <v>1786</v>
      </c>
      <c r="K18" s="7">
        <v>2260</v>
      </c>
      <c r="L18" s="7">
        <v>7985</v>
      </c>
      <c r="M18" s="55">
        <f t="shared" ref="M18:O18" si="6">ROUND(D18/G18*100-100,2)</f>
        <v>-21.06</v>
      </c>
      <c r="N18" s="55">
        <f t="shared" si="6"/>
        <v>-18.47</v>
      </c>
      <c r="O18" s="55">
        <f t="shared" si="6"/>
        <v>-18.309999999999999</v>
      </c>
      <c r="P18" s="55">
        <f>ROUND(D18/J18*100-100,2)</f>
        <v>25.74</v>
      </c>
      <c r="Q18" s="55">
        <f>ROUND(E18/K18*100-100,2)</f>
        <v>-13.88</v>
      </c>
      <c r="R18" s="55">
        <f>ROUND(F18/L18*100-100,2)</f>
        <v>-12.41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1944.6170185999974</v>
      </c>
      <c r="E20" s="6">
        <v>1870.4635909896961</v>
      </c>
      <c r="F20" s="7">
        <v>6719.8433410877469</v>
      </c>
      <c r="G20" s="6">
        <v>2319</v>
      </c>
      <c r="H20" s="6">
        <v>2135</v>
      </c>
      <c r="I20" s="7">
        <v>7660</v>
      </c>
      <c r="J20" s="7">
        <v>2089</v>
      </c>
      <c r="K20" s="7">
        <v>2409</v>
      </c>
      <c r="L20" s="7">
        <v>8512</v>
      </c>
      <c r="M20" s="55">
        <f t="shared" ref="M20:O21" si="7">ROUND(D20/G20*100-100,2)</f>
        <v>-16.14</v>
      </c>
      <c r="N20" s="55">
        <f t="shared" si="7"/>
        <v>-12.39</v>
      </c>
      <c r="O20" s="55">
        <f t="shared" si="7"/>
        <v>-12.27</v>
      </c>
      <c r="P20" s="55">
        <f t="shared" ref="P20:R21" si="8">ROUND(D20/J20*100-100,2)</f>
        <v>-6.91</v>
      </c>
      <c r="Q20" s="55">
        <f t="shared" si="8"/>
        <v>-22.36</v>
      </c>
      <c r="R20" s="55">
        <f t="shared" si="8"/>
        <v>-21.05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12246.967797400006</v>
      </c>
      <c r="E21" s="6">
        <v>4104.622710734101</v>
      </c>
      <c r="F21" s="7">
        <v>14746.455129964344</v>
      </c>
      <c r="G21" s="59">
        <v>23890</v>
      </c>
      <c r="H21" s="6">
        <v>7060</v>
      </c>
      <c r="I21" s="7">
        <v>25328</v>
      </c>
      <c r="J21" s="7">
        <v>6991</v>
      </c>
      <c r="K21" s="7">
        <v>2350</v>
      </c>
      <c r="L21" s="7">
        <v>8303</v>
      </c>
      <c r="M21" s="55">
        <f t="shared" si="7"/>
        <v>-48.74</v>
      </c>
      <c r="N21" s="55">
        <f t="shared" si="7"/>
        <v>-41.86</v>
      </c>
      <c r="O21" s="55">
        <f t="shared" si="7"/>
        <v>-41.78</v>
      </c>
      <c r="P21" s="55">
        <f t="shared" si="8"/>
        <v>75.180000000000007</v>
      </c>
      <c r="Q21" s="55">
        <f t="shared" si="8"/>
        <v>74.66</v>
      </c>
      <c r="R21" s="55">
        <f t="shared" si="8"/>
        <v>77.599999999999994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6">
        <v>0</v>
      </c>
      <c r="K22" s="7">
        <v>0</v>
      </c>
      <c r="L22" s="7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7508.0446400000001</v>
      </c>
      <c r="E23" s="6">
        <v>11332.729994940506</v>
      </c>
      <c r="F23" s="7">
        <v>40724.156307157798</v>
      </c>
      <c r="G23" s="6">
        <v>8881</v>
      </c>
      <c r="H23" s="6">
        <v>12710</v>
      </c>
      <c r="I23" s="7">
        <v>45623</v>
      </c>
      <c r="J23" s="7">
        <v>6258</v>
      </c>
      <c r="K23" s="7">
        <v>8066</v>
      </c>
      <c r="L23" s="7">
        <v>28502</v>
      </c>
      <c r="M23" s="55">
        <f>ROUND(D23/G23*100-100,2)</f>
        <v>-15.46</v>
      </c>
      <c r="N23" s="55">
        <f>ROUND(E23/H23*100-100,2)</f>
        <v>-10.84</v>
      </c>
      <c r="O23" s="55">
        <f>ROUND(F23/I23*100-100,2)</f>
        <v>-10.74</v>
      </c>
      <c r="P23" s="55">
        <f>ROUND(D23/J23*100-100,2)</f>
        <v>19.98</v>
      </c>
      <c r="Q23" s="55">
        <f>ROUND(E23/K23*100-100,2)</f>
        <v>40.5</v>
      </c>
      <c r="R23" s="55">
        <f>ROUND(F23/L23*100-100,2)</f>
        <v>42.88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14097.359347708298</v>
      </c>
      <c r="F24" s="7">
        <v>50651.929222356695</v>
      </c>
      <c r="G24" s="54" t="s">
        <v>114</v>
      </c>
      <c r="H24" s="6">
        <v>15356</v>
      </c>
      <c r="I24" s="7">
        <v>55111</v>
      </c>
      <c r="J24" s="54" t="s">
        <v>114</v>
      </c>
      <c r="K24" s="7">
        <v>21357</v>
      </c>
      <c r="L24" s="7">
        <v>75467</v>
      </c>
      <c r="M24" s="54"/>
      <c r="N24" s="55">
        <f>ROUND(E24/H24*100-100,2)</f>
        <v>-8.1999999999999993</v>
      </c>
      <c r="O24" s="55">
        <f>ROUND(F24/I24*100-100,2)</f>
        <v>-8.09</v>
      </c>
      <c r="P24" s="54" t="s">
        <v>4</v>
      </c>
      <c r="Q24" s="55">
        <f>ROUND(E24/K24*100-100,2)</f>
        <v>-33.99</v>
      </c>
      <c r="R24" s="55">
        <f>ROUND(F24/L24*100-100,2)</f>
        <v>-32.880000000000003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22</v>
      </c>
      <c r="B26" s="3" t="s">
        <v>23</v>
      </c>
      <c r="C26" s="12"/>
      <c r="D26" s="57"/>
      <c r="E26" s="7">
        <f t="shared" ref="E26:L26" si="9">SUM(E27:E39)</f>
        <v>352759.47964916634</v>
      </c>
      <c r="F26" s="7">
        <f t="shared" si="9"/>
        <v>1267444.4964826026</v>
      </c>
      <c r="G26" s="57"/>
      <c r="H26" s="7">
        <f t="shared" si="9"/>
        <v>456983</v>
      </c>
      <c r="I26" s="7">
        <f t="shared" si="9"/>
        <v>1640104</v>
      </c>
      <c r="J26" s="57"/>
      <c r="K26" s="7">
        <f t="shared" si="9"/>
        <v>430645</v>
      </c>
      <c r="L26" s="7">
        <f t="shared" si="9"/>
        <v>1521715</v>
      </c>
      <c r="M26" s="54"/>
      <c r="N26" s="55">
        <f>ROUND(E26/H26*100-100,2)</f>
        <v>-22.81</v>
      </c>
      <c r="O26" s="55">
        <f>ROUND(F26/I26*100-100,2)</f>
        <v>-22.72</v>
      </c>
      <c r="P26" s="54"/>
      <c r="Q26" s="55">
        <f>ROUND(E26/K26*100-100,2)</f>
        <v>-18.09</v>
      </c>
      <c r="R26" s="55">
        <f>ROUND(F26/L26*100-100,2)</f>
        <v>-16.71</v>
      </c>
      <c r="S26" s="15"/>
      <c r="T26" s="9"/>
      <c r="U26" s="9"/>
      <c r="W26" s="11"/>
    </row>
    <row r="27" spans="1:23" x14ac:dyDescent="0.5">
      <c r="A27" s="8"/>
      <c r="B27" s="3" t="s">
        <v>24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25</v>
      </c>
      <c r="C28" s="12" t="s">
        <v>9</v>
      </c>
      <c r="D28" s="6">
        <v>23614.53121089999</v>
      </c>
      <c r="E28" s="6">
        <v>17819.56628413581</v>
      </c>
      <c r="F28" s="7">
        <v>64027.868553778986</v>
      </c>
      <c r="G28" s="6">
        <v>23103</v>
      </c>
      <c r="H28" s="6">
        <v>16733</v>
      </c>
      <c r="I28" s="7">
        <v>60054</v>
      </c>
      <c r="J28" s="7">
        <v>24858</v>
      </c>
      <c r="K28" s="7">
        <v>17593</v>
      </c>
      <c r="L28" s="7">
        <v>62165</v>
      </c>
      <c r="M28" s="55">
        <f t="shared" ref="M28:M37" si="10">ROUND(D28/G28*100-100,2)</f>
        <v>2.21</v>
      </c>
      <c r="N28" s="55">
        <f t="shared" ref="N28:N37" si="11">ROUND(E28/H28*100-100,2)</f>
        <v>6.49</v>
      </c>
      <c r="O28" s="55">
        <f t="shared" ref="O28:O37" si="12">ROUND(F28/I28*100-100,2)</f>
        <v>6.62</v>
      </c>
      <c r="P28" s="55">
        <f t="shared" ref="P28:R29" si="13">ROUND(D28/J28*100-100,2)</f>
        <v>-5</v>
      </c>
      <c r="Q28" s="55">
        <f t="shared" si="13"/>
        <v>1.29</v>
      </c>
      <c r="R28" s="55">
        <f t="shared" si="13"/>
        <v>3</v>
      </c>
      <c r="S28" s="15"/>
      <c r="T28" s="9"/>
      <c r="U28" s="9"/>
      <c r="W28" s="11"/>
    </row>
    <row r="29" spans="1:23" x14ac:dyDescent="0.5">
      <c r="A29" s="8"/>
      <c r="B29" s="3" t="s">
        <v>111</v>
      </c>
      <c r="C29" s="12" t="s">
        <v>9</v>
      </c>
      <c r="D29" s="6">
        <v>21444.273732900005</v>
      </c>
      <c r="E29" s="6">
        <v>31209.021236086581</v>
      </c>
      <c r="F29" s="7">
        <v>112136.11863666802</v>
      </c>
      <c r="G29" s="6">
        <v>27996</v>
      </c>
      <c r="H29" s="6">
        <v>40641</v>
      </c>
      <c r="I29" s="7">
        <v>145859</v>
      </c>
      <c r="J29" s="7">
        <v>22727</v>
      </c>
      <c r="K29" s="7">
        <v>34721</v>
      </c>
      <c r="L29" s="7">
        <v>122688</v>
      </c>
      <c r="M29" s="55">
        <f t="shared" si="10"/>
        <v>-23.4</v>
      </c>
      <c r="N29" s="55">
        <f t="shared" si="11"/>
        <v>-23.21</v>
      </c>
      <c r="O29" s="55">
        <f t="shared" si="12"/>
        <v>-23.12</v>
      </c>
      <c r="P29" s="55">
        <f t="shared" si="13"/>
        <v>-5.64</v>
      </c>
      <c r="Q29" s="55">
        <f t="shared" si="13"/>
        <v>-10.11</v>
      </c>
      <c r="R29" s="55">
        <f t="shared" si="13"/>
        <v>-8.6</v>
      </c>
      <c r="S29" s="15"/>
      <c r="T29" s="9"/>
      <c r="U29" s="9"/>
      <c r="W29" s="11"/>
    </row>
    <row r="30" spans="1:23" x14ac:dyDescent="0.5">
      <c r="A30" s="8"/>
      <c r="B30" s="3" t="s">
        <v>27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28</v>
      </c>
      <c r="C31" s="12" t="s">
        <v>9</v>
      </c>
      <c r="D31" s="7">
        <v>397.87452800000005</v>
      </c>
      <c r="E31" s="7">
        <v>339.30579753579997</v>
      </c>
      <c r="F31" s="7">
        <v>1218.9829962480439</v>
      </c>
      <c r="G31" s="7">
        <v>435</v>
      </c>
      <c r="H31" s="7">
        <v>493</v>
      </c>
      <c r="I31" s="7">
        <v>1768</v>
      </c>
      <c r="J31" s="7">
        <v>1282</v>
      </c>
      <c r="K31" s="7">
        <v>952</v>
      </c>
      <c r="L31" s="7">
        <v>3366</v>
      </c>
      <c r="M31" s="55">
        <f t="shared" si="10"/>
        <v>-8.5299999999999994</v>
      </c>
      <c r="N31" s="55">
        <f t="shared" si="11"/>
        <v>-31.18</v>
      </c>
      <c r="O31" s="55">
        <f t="shared" si="12"/>
        <v>-31.05</v>
      </c>
      <c r="P31" s="55">
        <f t="shared" ref="P31:R37" si="14">ROUND(D31/J31*100-100,2)</f>
        <v>-68.959999999999994</v>
      </c>
      <c r="Q31" s="55">
        <f t="shared" si="14"/>
        <v>-64.36</v>
      </c>
      <c r="R31" s="55">
        <f t="shared" si="14"/>
        <v>-63.79</v>
      </c>
      <c r="S31" s="15"/>
      <c r="T31" s="9"/>
      <c r="U31" s="9"/>
      <c r="W31" s="11"/>
    </row>
    <row r="32" spans="1:23" x14ac:dyDescent="0.5">
      <c r="A32" s="8"/>
      <c r="B32" s="3" t="s">
        <v>29</v>
      </c>
      <c r="C32" s="12" t="s">
        <v>30</v>
      </c>
      <c r="D32" s="59">
        <v>20935</v>
      </c>
      <c r="E32" s="6">
        <v>101348.28425940595</v>
      </c>
      <c r="F32" s="7">
        <v>364151.60669602273</v>
      </c>
      <c r="G32" s="59">
        <v>21158</v>
      </c>
      <c r="H32" s="6">
        <v>124251</v>
      </c>
      <c r="I32" s="7">
        <v>445953</v>
      </c>
      <c r="J32" s="7">
        <v>23793</v>
      </c>
      <c r="K32" s="7">
        <v>128800</v>
      </c>
      <c r="L32" s="7">
        <v>455122</v>
      </c>
      <c r="M32" s="55">
        <f>ROUND(D32/G32*100-100,2)</f>
        <v>-1.05</v>
      </c>
      <c r="N32" s="55">
        <f t="shared" si="11"/>
        <v>-18.43</v>
      </c>
      <c r="O32" s="55">
        <f t="shared" si="12"/>
        <v>-18.34</v>
      </c>
      <c r="P32" s="55">
        <f t="shared" si="14"/>
        <v>-12.01</v>
      </c>
      <c r="Q32" s="55">
        <f t="shared" si="14"/>
        <v>-21.31</v>
      </c>
      <c r="R32" s="55">
        <f t="shared" si="14"/>
        <v>-19.989999999999998</v>
      </c>
      <c r="S32" s="15"/>
      <c r="T32" s="9"/>
      <c r="U32" s="9"/>
      <c r="W32" s="11"/>
    </row>
    <row r="33" spans="1:23" x14ac:dyDescent="0.5">
      <c r="A33" s="8"/>
      <c r="B33" s="3" t="s">
        <v>31</v>
      </c>
      <c r="C33" s="12" t="s">
        <v>9</v>
      </c>
      <c r="D33" s="6">
        <v>34475.615032500005</v>
      </c>
      <c r="E33" s="6">
        <v>58360.517140797849</v>
      </c>
      <c r="F33" s="7">
        <v>209676.39549415096</v>
      </c>
      <c r="G33" s="6">
        <v>45852</v>
      </c>
      <c r="H33" s="6">
        <v>79514</v>
      </c>
      <c r="I33" s="7">
        <v>285363</v>
      </c>
      <c r="J33" s="7">
        <v>44320</v>
      </c>
      <c r="K33" s="7">
        <v>77355</v>
      </c>
      <c r="L33" s="7">
        <v>273341</v>
      </c>
      <c r="M33" s="55">
        <f t="shared" si="10"/>
        <v>-24.81</v>
      </c>
      <c r="N33" s="55">
        <f t="shared" si="11"/>
        <v>-26.6</v>
      </c>
      <c r="O33" s="55">
        <f t="shared" si="12"/>
        <v>-26.52</v>
      </c>
      <c r="P33" s="55">
        <f t="shared" si="14"/>
        <v>-22.21</v>
      </c>
      <c r="Q33" s="55">
        <f t="shared" si="14"/>
        <v>-24.55</v>
      </c>
      <c r="R33" s="55">
        <f t="shared" si="14"/>
        <v>-23.29</v>
      </c>
      <c r="S33" s="15"/>
      <c r="T33" s="9"/>
      <c r="U33" s="9"/>
      <c r="W33" s="11"/>
    </row>
    <row r="34" spans="1:23" x14ac:dyDescent="0.5">
      <c r="A34" s="8"/>
      <c r="B34" s="3" t="s">
        <v>32</v>
      </c>
      <c r="C34" s="12" t="s">
        <v>9</v>
      </c>
      <c r="D34" s="6">
        <v>13206.148761299955</v>
      </c>
      <c r="E34" s="6">
        <v>18461.95260871046</v>
      </c>
      <c r="F34" s="7">
        <v>66331.709327700621</v>
      </c>
      <c r="G34" s="6">
        <v>21447</v>
      </c>
      <c r="H34" s="6">
        <v>29229</v>
      </c>
      <c r="I34" s="7">
        <v>104901</v>
      </c>
      <c r="J34" s="7">
        <v>18178</v>
      </c>
      <c r="K34" s="7">
        <v>24674</v>
      </c>
      <c r="L34" s="7">
        <v>87188</v>
      </c>
      <c r="M34" s="55">
        <f t="shared" si="10"/>
        <v>-38.42</v>
      </c>
      <c r="N34" s="55">
        <f t="shared" si="11"/>
        <v>-36.840000000000003</v>
      </c>
      <c r="O34" s="55">
        <f t="shared" si="12"/>
        <v>-36.770000000000003</v>
      </c>
      <c r="P34" s="55">
        <f t="shared" si="14"/>
        <v>-27.35</v>
      </c>
      <c r="Q34" s="55">
        <f t="shared" si="14"/>
        <v>-25.18</v>
      </c>
      <c r="R34" s="55">
        <f t="shared" si="14"/>
        <v>-23.92</v>
      </c>
      <c r="S34" s="15"/>
      <c r="T34" s="9"/>
      <c r="U34" s="9"/>
      <c r="W34" s="11"/>
    </row>
    <row r="35" spans="1:23" x14ac:dyDescent="0.5">
      <c r="A35" s="8"/>
      <c r="B35" s="3" t="s">
        <v>33</v>
      </c>
      <c r="C35" s="12" t="s">
        <v>9</v>
      </c>
      <c r="D35" s="6">
        <v>1978.2889358999998</v>
      </c>
      <c r="E35" s="6">
        <v>2059.2256717048999</v>
      </c>
      <c r="F35" s="7">
        <v>7397.1814498287931</v>
      </c>
      <c r="G35" s="6">
        <v>2328</v>
      </c>
      <c r="H35" s="6">
        <v>2449</v>
      </c>
      <c r="I35" s="7">
        <v>8786</v>
      </c>
      <c r="J35" s="7">
        <v>2201</v>
      </c>
      <c r="K35" s="7">
        <v>2010</v>
      </c>
      <c r="L35" s="7">
        <v>7101</v>
      </c>
      <c r="M35" s="55">
        <f t="shared" si="10"/>
        <v>-15.02</v>
      </c>
      <c r="N35" s="55">
        <f t="shared" si="11"/>
        <v>-15.92</v>
      </c>
      <c r="O35" s="55">
        <f t="shared" si="12"/>
        <v>-15.81</v>
      </c>
      <c r="P35" s="55">
        <f t="shared" si="14"/>
        <v>-10.119999999999999</v>
      </c>
      <c r="Q35" s="55">
        <f t="shared" si="14"/>
        <v>2.4500000000000002</v>
      </c>
      <c r="R35" s="55">
        <f t="shared" si="14"/>
        <v>4.17</v>
      </c>
      <c r="S35" s="15"/>
      <c r="T35" s="9"/>
      <c r="U35" s="9"/>
      <c r="W35" s="11"/>
    </row>
    <row r="36" spans="1:23" x14ac:dyDescent="0.5">
      <c r="A36" s="8"/>
      <c r="B36" s="3" t="s">
        <v>34</v>
      </c>
      <c r="C36" s="12" t="s">
        <v>30</v>
      </c>
      <c r="D36" s="6">
        <v>6123</v>
      </c>
      <c r="E36" s="6">
        <v>87768.307777715396</v>
      </c>
      <c r="F36" s="7">
        <v>315343.59982639737</v>
      </c>
      <c r="G36" s="6">
        <v>7758</v>
      </c>
      <c r="H36" s="6">
        <v>115407</v>
      </c>
      <c r="I36" s="7">
        <v>414197</v>
      </c>
      <c r="J36" s="7">
        <v>7020</v>
      </c>
      <c r="K36" s="7">
        <v>101915</v>
      </c>
      <c r="L36" s="7">
        <v>360123</v>
      </c>
      <c r="M36" s="55">
        <f t="shared" si="10"/>
        <v>-21.08</v>
      </c>
      <c r="N36" s="55">
        <f t="shared" si="11"/>
        <v>-23.95</v>
      </c>
      <c r="O36" s="55">
        <f t="shared" si="12"/>
        <v>-23.87</v>
      </c>
      <c r="P36" s="55">
        <f t="shared" si="14"/>
        <v>-12.78</v>
      </c>
      <c r="Q36" s="55">
        <f t="shared" si="14"/>
        <v>-13.88</v>
      </c>
      <c r="R36" s="55">
        <f t="shared" si="14"/>
        <v>-12.43</v>
      </c>
      <c r="S36" s="15"/>
      <c r="T36" s="9"/>
      <c r="U36" s="9"/>
      <c r="W36" s="11"/>
    </row>
    <row r="37" spans="1:23" x14ac:dyDescent="0.5">
      <c r="A37" s="8"/>
      <c r="B37" s="3" t="s">
        <v>35</v>
      </c>
      <c r="C37" s="12" t="s">
        <v>9</v>
      </c>
      <c r="D37" s="6">
        <v>4617.4276354999993</v>
      </c>
      <c r="E37" s="6">
        <v>6481.190047636499</v>
      </c>
      <c r="F37" s="7">
        <v>23286.874412354184</v>
      </c>
      <c r="G37" s="6">
        <v>6397</v>
      </c>
      <c r="H37" s="6">
        <v>8544</v>
      </c>
      <c r="I37" s="7">
        <v>30662</v>
      </c>
      <c r="J37" s="7">
        <v>7025</v>
      </c>
      <c r="K37" s="7">
        <v>9567</v>
      </c>
      <c r="L37" s="7">
        <v>33807</v>
      </c>
      <c r="M37" s="55">
        <f t="shared" si="10"/>
        <v>-27.82</v>
      </c>
      <c r="N37" s="55">
        <f t="shared" si="11"/>
        <v>-24.14</v>
      </c>
      <c r="O37" s="55">
        <f t="shared" si="12"/>
        <v>-24.05</v>
      </c>
      <c r="P37" s="55">
        <f t="shared" si="14"/>
        <v>-34.270000000000003</v>
      </c>
      <c r="Q37" s="55">
        <f t="shared" si="14"/>
        <v>-32.25</v>
      </c>
      <c r="R37" s="55">
        <f t="shared" si="14"/>
        <v>-31.12</v>
      </c>
      <c r="S37" s="15"/>
      <c r="T37" s="9"/>
      <c r="U37" s="9"/>
      <c r="W37" s="11"/>
    </row>
    <row r="38" spans="1:23" x14ac:dyDescent="0.5">
      <c r="A38" s="8"/>
      <c r="B38" s="3" t="s">
        <v>105</v>
      </c>
      <c r="C38" s="12" t="s">
        <v>37</v>
      </c>
      <c r="D38" s="54"/>
      <c r="E38" s="6">
        <v>13557.245119868798</v>
      </c>
      <c r="F38" s="7">
        <v>48708.633289936588</v>
      </c>
      <c r="G38" s="54" t="s">
        <v>114</v>
      </c>
      <c r="H38" s="6">
        <v>18668</v>
      </c>
      <c r="I38" s="7">
        <v>66999</v>
      </c>
      <c r="J38" s="54" t="s">
        <v>114</v>
      </c>
      <c r="K38" s="7">
        <v>17694</v>
      </c>
      <c r="L38" s="7">
        <v>62524</v>
      </c>
      <c r="M38" s="54"/>
      <c r="N38" s="55">
        <f>ROUND(E38/H38*100-100,2)</f>
        <v>-27.38</v>
      </c>
      <c r="O38" s="55">
        <f>ROUND(F38/I38*100-100,2)</f>
        <v>-27.3</v>
      </c>
      <c r="P38" s="54" t="s">
        <v>4</v>
      </c>
      <c r="Q38" s="55">
        <f>ROUND(E38/K38*100-100,2)</f>
        <v>-23.38</v>
      </c>
      <c r="R38" s="55">
        <f>ROUND(F38/L38*100-100,2)</f>
        <v>-22.1</v>
      </c>
      <c r="S38" s="15"/>
      <c r="W38" s="11"/>
    </row>
    <row r="39" spans="1:23" x14ac:dyDescent="0.5">
      <c r="A39" s="8"/>
      <c r="B39" s="3" t="s">
        <v>38</v>
      </c>
      <c r="C39" s="12" t="s">
        <v>37</v>
      </c>
      <c r="D39" s="54"/>
      <c r="E39" s="6">
        <v>15354.863705568294</v>
      </c>
      <c r="F39" s="7">
        <v>55165.525799516188</v>
      </c>
      <c r="G39" s="54" t="s">
        <v>114</v>
      </c>
      <c r="H39" s="6">
        <v>21054</v>
      </c>
      <c r="I39" s="7">
        <v>75562</v>
      </c>
      <c r="J39" s="54" t="s">
        <v>114</v>
      </c>
      <c r="K39" s="7">
        <v>15364</v>
      </c>
      <c r="L39" s="7">
        <v>54290</v>
      </c>
      <c r="M39" s="54"/>
      <c r="N39" s="55">
        <f>ROUND(E39/H39*100-100,2)</f>
        <v>-27.07</v>
      </c>
      <c r="O39" s="55">
        <f>ROUND(F39/I39*100-100,2)</f>
        <v>-26.99</v>
      </c>
      <c r="P39" s="54" t="s">
        <v>4</v>
      </c>
      <c r="Q39" s="55">
        <f>ROUND(E39/K39*100-100,2)</f>
        <v>-0.06</v>
      </c>
      <c r="R39" s="55">
        <f>ROUND(F39/L39*100-100,2)</f>
        <v>1.61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39</v>
      </c>
      <c r="B41" s="3" t="s">
        <v>40</v>
      </c>
      <c r="C41" s="12"/>
      <c r="D41" s="54"/>
      <c r="E41" s="7">
        <f t="shared" ref="E41:L41" si="15">SUM(E42:E45)</f>
        <v>19525.812015467596</v>
      </c>
      <c r="F41" s="7">
        <f t="shared" si="15"/>
        <v>70130.232441805769</v>
      </c>
      <c r="G41" s="54"/>
      <c r="H41" s="7">
        <f t="shared" si="15"/>
        <v>14955</v>
      </c>
      <c r="I41" s="7">
        <f t="shared" si="15"/>
        <v>53635</v>
      </c>
      <c r="J41" s="54"/>
      <c r="K41" s="7">
        <f t="shared" si="15"/>
        <v>17495</v>
      </c>
      <c r="L41" s="7">
        <f t="shared" si="15"/>
        <v>61822</v>
      </c>
      <c r="M41" s="54"/>
      <c r="N41" s="55">
        <f t="shared" ref="N41:O41" si="16">ROUND(E41/H41*100-100,2)</f>
        <v>30.56</v>
      </c>
      <c r="O41" s="55">
        <f t="shared" si="16"/>
        <v>30.75</v>
      </c>
      <c r="P41" s="54"/>
      <c r="Q41" s="55">
        <f>ROUND(E41/K41*100-100,2)</f>
        <v>11.61</v>
      </c>
      <c r="R41" s="55">
        <f t="shared" ref="Q41:R43" si="17">ROUND(F41/L41*100-100,2)</f>
        <v>13.44</v>
      </c>
      <c r="S41" s="15"/>
      <c r="T41" s="9"/>
      <c r="U41" s="9"/>
      <c r="W41" s="11"/>
    </row>
    <row r="42" spans="1:23" x14ac:dyDescent="0.5">
      <c r="A42" s="8"/>
      <c r="B42" s="3" t="s">
        <v>41</v>
      </c>
      <c r="C42" s="12" t="s">
        <v>9</v>
      </c>
      <c r="D42" s="6">
        <v>0</v>
      </c>
      <c r="E42" s="6">
        <v>0</v>
      </c>
      <c r="F42" s="7">
        <v>0</v>
      </c>
      <c r="G42" s="7">
        <v>0</v>
      </c>
      <c r="H42" s="7">
        <v>0</v>
      </c>
      <c r="I42" s="7">
        <v>0</v>
      </c>
      <c r="J42" s="7">
        <v>39884</v>
      </c>
      <c r="K42" s="7">
        <v>4970</v>
      </c>
      <c r="L42" s="7">
        <v>17563</v>
      </c>
      <c r="M42" s="55">
        <v>0</v>
      </c>
      <c r="N42" s="55">
        <v>0</v>
      </c>
      <c r="O42" s="55">
        <v>0</v>
      </c>
      <c r="P42" s="55">
        <f>ROUND(D42/J42*100-100,2)</f>
        <v>-100</v>
      </c>
      <c r="Q42" s="55">
        <f t="shared" ref="Q42" si="18">ROUND(E42/K42*100-100,2)</f>
        <v>-100</v>
      </c>
      <c r="R42" s="55">
        <f t="shared" ref="R42" si="19">ROUND(F42/L42*100-100,2)</f>
        <v>-100</v>
      </c>
      <c r="S42" s="15"/>
      <c r="T42" s="9"/>
      <c r="U42" s="9"/>
      <c r="W42" s="11"/>
    </row>
    <row r="43" spans="1:23" x14ac:dyDescent="0.5">
      <c r="A43" s="8"/>
      <c r="B43" s="3" t="s">
        <v>42</v>
      </c>
      <c r="C43" s="12" t="s">
        <v>9</v>
      </c>
      <c r="D43" s="59">
        <v>119400.930525</v>
      </c>
      <c r="E43" s="6">
        <v>19525.812015467596</v>
      </c>
      <c r="F43" s="7">
        <v>70130.232441805769</v>
      </c>
      <c r="G43" s="59">
        <v>87358</v>
      </c>
      <c r="H43" s="6">
        <v>14955</v>
      </c>
      <c r="I43" s="7">
        <v>53635</v>
      </c>
      <c r="J43" s="7">
        <v>85585</v>
      </c>
      <c r="K43" s="7">
        <v>10753</v>
      </c>
      <c r="L43" s="7">
        <v>37997</v>
      </c>
      <c r="M43" s="55">
        <f>ROUND(D43/G43*100-100,2)</f>
        <v>36.68</v>
      </c>
      <c r="N43" s="55">
        <f t="shared" ref="N43" si="20">ROUND(E43/H43*100-100,2)</f>
        <v>30.56</v>
      </c>
      <c r="O43" s="55">
        <f t="shared" ref="O43" si="21">ROUND(F43/I43*100-100,2)</f>
        <v>30.75</v>
      </c>
      <c r="P43" s="55">
        <f>ROUND(D43/J43*100-100,2)</f>
        <v>39.51</v>
      </c>
      <c r="Q43" s="55">
        <f t="shared" si="17"/>
        <v>81.58</v>
      </c>
      <c r="R43" s="55">
        <f t="shared" si="17"/>
        <v>84.57</v>
      </c>
      <c r="S43" s="15"/>
      <c r="T43" s="9"/>
      <c r="U43" s="9"/>
      <c r="W43" s="11"/>
    </row>
    <row r="44" spans="1:23" x14ac:dyDescent="0.5">
      <c r="A44" s="8"/>
      <c r="B44" s="3" t="s">
        <v>43</v>
      </c>
      <c r="C44" s="12" t="s">
        <v>9</v>
      </c>
      <c r="D44" s="6">
        <v>0</v>
      </c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7">
        <v>9813</v>
      </c>
      <c r="K44" s="7">
        <v>1772</v>
      </c>
      <c r="L44" s="7">
        <v>6262</v>
      </c>
      <c r="M44" s="55">
        <v>0</v>
      </c>
      <c r="N44" s="55">
        <v>0</v>
      </c>
      <c r="O44" s="55">
        <v>0</v>
      </c>
      <c r="P44" s="55">
        <f>ROUND(D44/J44*100-100,2)</f>
        <v>-100</v>
      </c>
      <c r="Q44" s="55">
        <f t="shared" ref="Q44" si="22">ROUND(E44/K44*100-100,2)</f>
        <v>-100</v>
      </c>
      <c r="R44" s="55">
        <f t="shared" ref="R44" si="23">ROUND(F44/L44*100-100,2)</f>
        <v>-100</v>
      </c>
      <c r="S44" s="15"/>
      <c r="T44" s="9"/>
      <c r="U44" s="9"/>
      <c r="W44" s="11"/>
    </row>
    <row r="45" spans="1:23" x14ac:dyDescent="0.5">
      <c r="A45" s="8"/>
      <c r="B45" s="3" t="s">
        <v>44</v>
      </c>
      <c r="C45" s="12" t="s">
        <v>9</v>
      </c>
      <c r="D45" s="6">
        <v>0</v>
      </c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45</v>
      </c>
      <c r="B47" s="3" t="s">
        <v>46</v>
      </c>
      <c r="C47" s="12"/>
      <c r="D47" s="54"/>
      <c r="E47" s="7">
        <f t="shared" ref="E47:L47" si="24">SUM(E48,E49,E53,E64,E68,E72,E73,E74,E75,E80,E89,E90,E91,E92,E93,E95,E94)</f>
        <v>89745.89642029957</v>
      </c>
      <c r="F47" s="7">
        <f t="shared" si="24"/>
        <v>322376.92110094888</v>
      </c>
      <c r="G47" s="54"/>
      <c r="H47" s="7">
        <f t="shared" si="24"/>
        <v>107871</v>
      </c>
      <c r="I47" s="7">
        <f t="shared" si="24"/>
        <v>387105</v>
      </c>
      <c r="J47" s="54"/>
      <c r="K47" s="7">
        <f t="shared" si="24"/>
        <v>102217</v>
      </c>
      <c r="L47" s="7">
        <f t="shared" si="24"/>
        <v>361182</v>
      </c>
      <c r="M47" s="54"/>
      <c r="N47" s="55">
        <f t="shared" ref="N47:N53" si="25">ROUND(E47/H47*100-100,2)</f>
        <v>-16.8</v>
      </c>
      <c r="O47" s="55">
        <f t="shared" ref="O47:O53" si="26">ROUND(F47/I47*100-100,2)</f>
        <v>-16.72</v>
      </c>
      <c r="P47" s="54"/>
      <c r="Q47" s="55">
        <f t="shared" ref="Q47:R53" si="27">ROUND(E47/K47*100-100,2)</f>
        <v>-12.2</v>
      </c>
      <c r="R47" s="55">
        <f t="shared" si="27"/>
        <v>-10.74</v>
      </c>
      <c r="S47" s="15"/>
      <c r="T47" s="9"/>
      <c r="U47" s="9"/>
      <c r="W47" s="11"/>
    </row>
    <row r="48" spans="1:23" x14ac:dyDescent="0.5">
      <c r="A48" s="8"/>
      <c r="B48" s="3" t="s">
        <v>47</v>
      </c>
      <c r="C48" s="12" t="s">
        <v>26</v>
      </c>
      <c r="D48" s="6">
        <v>106</v>
      </c>
      <c r="E48" s="6">
        <v>734.62197698679995</v>
      </c>
      <c r="F48" s="7">
        <v>2639.6306684694555</v>
      </c>
      <c r="G48" s="6">
        <v>107</v>
      </c>
      <c r="H48" s="7">
        <v>787</v>
      </c>
      <c r="I48" s="7">
        <v>2823</v>
      </c>
      <c r="J48" s="7">
        <v>362</v>
      </c>
      <c r="K48" s="7">
        <v>1982</v>
      </c>
      <c r="L48" s="7">
        <v>7005</v>
      </c>
      <c r="M48" s="55">
        <f>ROUND(D48/G48*100-100,2)</f>
        <v>-0.93</v>
      </c>
      <c r="N48" s="55">
        <f t="shared" si="25"/>
        <v>-6.66</v>
      </c>
      <c r="O48" s="55">
        <f t="shared" si="26"/>
        <v>-6.5</v>
      </c>
      <c r="P48" s="55">
        <f>ROUND(D48/J48*100-100,2)</f>
        <v>-70.72</v>
      </c>
      <c r="Q48" s="55">
        <f t="shared" si="27"/>
        <v>-62.94</v>
      </c>
      <c r="R48" s="55">
        <f t="shared" si="27"/>
        <v>-62.32</v>
      </c>
      <c r="S48" s="15"/>
      <c r="T48" s="9"/>
      <c r="U48" s="9"/>
      <c r="W48" s="11"/>
    </row>
    <row r="49" spans="1:24" x14ac:dyDescent="0.5">
      <c r="A49" s="8"/>
      <c r="B49" s="3" t="s">
        <v>48</v>
      </c>
      <c r="C49" s="12" t="s">
        <v>37</v>
      </c>
      <c r="D49" s="54"/>
      <c r="E49" s="7">
        <f t="shared" ref="E49:L49" si="28">SUM(E50:E52)</f>
        <v>7282.6381539855993</v>
      </c>
      <c r="F49" s="7">
        <f t="shared" si="28"/>
        <v>26164.075123600807</v>
      </c>
      <c r="G49" s="54" t="s">
        <v>114</v>
      </c>
      <c r="H49" s="7">
        <f t="shared" si="28"/>
        <v>11221</v>
      </c>
      <c r="I49" s="7">
        <f t="shared" si="28"/>
        <v>40275</v>
      </c>
      <c r="J49" s="54" t="s">
        <v>114</v>
      </c>
      <c r="K49" s="7">
        <f t="shared" si="28"/>
        <v>10295</v>
      </c>
      <c r="L49" s="7">
        <f t="shared" si="28"/>
        <v>36378</v>
      </c>
      <c r="M49" s="54"/>
      <c r="N49" s="55">
        <f t="shared" si="25"/>
        <v>-35.1</v>
      </c>
      <c r="O49" s="55">
        <f t="shared" si="26"/>
        <v>-35.04</v>
      </c>
      <c r="P49" s="54" t="s">
        <v>4</v>
      </c>
      <c r="Q49" s="55">
        <f t="shared" si="27"/>
        <v>-29.26</v>
      </c>
      <c r="R49" s="55">
        <f t="shared" si="27"/>
        <v>-28.08</v>
      </c>
      <c r="S49" s="15"/>
      <c r="T49" s="9"/>
      <c r="U49" s="9"/>
      <c r="W49" s="11"/>
    </row>
    <row r="50" spans="1:24" x14ac:dyDescent="0.5">
      <c r="B50" s="3" t="s">
        <v>49</v>
      </c>
      <c r="C50" s="12" t="s">
        <v>30</v>
      </c>
      <c r="D50" s="6">
        <v>301</v>
      </c>
      <c r="E50" s="6">
        <v>3692.9174506370969</v>
      </c>
      <c r="F50" s="7">
        <v>13268.245168241041</v>
      </c>
      <c r="G50" s="7">
        <v>404</v>
      </c>
      <c r="H50" s="7">
        <v>6015</v>
      </c>
      <c r="I50" s="7">
        <v>21589</v>
      </c>
      <c r="J50" s="7">
        <v>373</v>
      </c>
      <c r="K50" s="7">
        <v>6146</v>
      </c>
      <c r="L50" s="7">
        <v>21716</v>
      </c>
      <c r="M50" s="55">
        <f t="shared" ref="M50:M51" si="29">ROUND(D50/G50*100-100,2)</f>
        <v>-25.5</v>
      </c>
      <c r="N50" s="55">
        <f t="shared" si="25"/>
        <v>-38.6</v>
      </c>
      <c r="O50" s="55">
        <f t="shared" si="26"/>
        <v>-38.54</v>
      </c>
      <c r="P50" s="55">
        <f>ROUND(D50/J50*100-100,2)</f>
        <v>-19.3</v>
      </c>
      <c r="Q50" s="55">
        <f t="shared" si="27"/>
        <v>-39.909999999999997</v>
      </c>
      <c r="R50" s="55">
        <f t="shared" si="27"/>
        <v>-38.9</v>
      </c>
      <c r="S50" s="15"/>
      <c r="T50" s="9"/>
      <c r="U50" s="9"/>
      <c r="W50" s="11"/>
    </row>
    <row r="51" spans="1:24" x14ac:dyDescent="0.5">
      <c r="B51" s="3" t="s">
        <v>50</v>
      </c>
      <c r="C51" s="12" t="s">
        <v>30</v>
      </c>
      <c r="D51" s="6">
        <v>76</v>
      </c>
      <c r="E51" s="6">
        <v>1363.6185994279017</v>
      </c>
      <c r="F51" s="7">
        <v>4898.1621699858179</v>
      </c>
      <c r="G51" s="6">
        <v>78</v>
      </c>
      <c r="H51" s="6">
        <v>1613</v>
      </c>
      <c r="I51" s="7">
        <v>5790</v>
      </c>
      <c r="J51" s="7">
        <v>89</v>
      </c>
      <c r="K51" s="7">
        <v>1562</v>
      </c>
      <c r="L51" s="7">
        <v>5520</v>
      </c>
      <c r="M51" s="55">
        <f t="shared" si="29"/>
        <v>-2.56</v>
      </c>
      <c r="N51" s="55">
        <f t="shared" si="25"/>
        <v>-15.46</v>
      </c>
      <c r="O51" s="55">
        <f t="shared" si="26"/>
        <v>-15.4</v>
      </c>
      <c r="P51" s="55">
        <f>ROUND(D51/J51*100-100,2)</f>
        <v>-14.61</v>
      </c>
      <c r="Q51" s="55">
        <f t="shared" si="27"/>
        <v>-12.7</v>
      </c>
      <c r="R51" s="55">
        <f t="shared" si="27"/>
        <v>-11.27</v>
      </c>
      <c r="S51" s="15"/>
      <c r="T51" s="9"/>
      <c r="U51" s="9"/>
      <c r="W51" s="11"/>
    </row>
    <row r="52" spans="1:24" x14ac:dyDescent="0.5">
      <c r="B52" s="3" t="s">
        <v>51</v>
      </c>
      <c r="C52" s="12" t="s">
        <v>37</v>
      </c>
      <c r="D52" s="54"/>
      <c r="E52" s="6">
        <v>2226.1021039206003</v>
      </c>
      <c r="F52" s="7">
        <v>7997.6677853739493</v>
      </c>
      <c r="G52" s="54"/>
      <c r="H52" s="6">
        <v>3593</v>
      </c>
      <c r="I52" s="7">
        <v>12896</v>
      </c>
      <c r="J52" s="54"/>
      <c r="K52" s="7">
        <v>2587</v>
      </c>
      <c r="L52" s="7">
        <v>9142</v>
      </c>
      <c r="M52" s="54"/>
      <c r="N52" s="55">
        <f t="shared" si="25"/>
        <v>-38.04</v>
      </c>
      <c r="O52" s="55">
        <f t="shared" si="26"/>
        <v>-37.979999999999997</v>
      </c>
      <c r="P52" s="54" t="s">
        <v>4</v>
      </c>
      <c r="Q52" s="55">
        <f t="shared" si="27"/>
        <v>-13.95</v>
      </c>
      <c r="R52" s="55">
        <f t="shared" si="27"/>
        <v>-12.52</v>
      </c>
      <c r="S52" s="15"/>
      <c r="T52" s="9"/>
      <c r="U52" s="9"/>
      <c r="W52" s="11"/>
    </row>
    <row r="53" spans="1:24" x14ac:dyDescent="0.5">
      <c r="A53" s="8"/>
      <c r="B53" s="3" t="s">
        <v>52</v>
      </c>
      <c r="C53" s="12" t="s">
        <v>9</v>
      </c>
      <c r="D53" s="6">
        <v>470.15927090000002</v>
      </c>
      <c r="E53" s="6">
        <v>2415.4099423219996</v>
      </c>
      <c r="F53" s="7">
        <v>8679.4679541672213</v>
      </c>
      <c r="G53" s="6">
        <v>626</v>
      </c>
      <c r="H53" s="6">
        <v>3570</v>
      </c>
      <c r="I53" s="7">
        <v>12812</v>
      </c>
      <c r="J53" s="7">
        <v>777</v>
      </c>
      <c r="K53" s="7">
        <v>3334</v>
      </c>
      <c r="L53" s="7">
        <v>11780</v>
      </c>
      <c r="M53" s="55">
        <f>ROUND(D53/G53*100-100,2)</f>
        <v>-24.89</v>
      </c>
      <c r="N53" s="55">
        <f t="shared" si="25"/>
        <v>-32.340000000000003</v>
      </c>
      <c r="O53" s="55">
        <f t="shared" si="26"/>
        <v>-32.26</v>
      </c>
      <c r="P53" s="55">
        <f>ROUND(D53/J53*100-100,2)</f>
        <v>-39.49</v>
      </c>
      <c r="Q53" s="55">
        <f t="shared" si="27"/>
        <v>-27.55</v>
      </c>
      <c r="R53" s="55">
        <f t="shared" si="27"/>
        <v>-26.32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53</v>
      </c>
      <c r="W55" s="11"/>
    </row>
    <row r="56" spans="1:24" x14ac:dyDescent="0.5">
      <c r="A56" s="3"/>
      <c r="W56" s="11"/>
    </row>
    <row r="57" spans="1:24" x14ac:dyDescent="0.5">
      <c r="A57" s="101" t="s">
        <v>117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W57" s="11"/>
    </row>
    <row r="58" spans="1:24" x14ac:dyDescent="0.5">
      <c r="E58" s="2"/>
      <c r="H58" s="2"/>
      <c r="K58" s="2"/>
      <c r="O58" s="26" t="s">
        <v>102</v>
      </c>
      <c r="W58" s="11"/>
    </row>
    <row r="59" spans="1:24" x14ac:dyDescent="0.5">
      <c r="E59" s="2"/>
      <c r="H59" s="2"/>
      <c r="K59" s="2"/>
      <c r="O59" s="26" t="s">
        <v>106</v>
      </c>
      <c r="W59" s="11"/>
    </row>
    <row r="60" spans="1:24" x14ac:dyDescent="0.5">
      <c r="A60" s="27"/>
      <c r="B60" s="103" t="s">
        <v>94</v>
      </c>
      <c r="C60" s="28" t="s">
        <v>91</v>
      </c>
      <c r="D60" s="29" t="s">
        <v>118</v>
      </c>
      <c r="E60" s="30"/>
      <c r="F60" s="31"/>
      <c r="G60" s="110" t="s">
        <v>128</v>
      </c>
      <c r="H60" s="111"/>
      <c r="I60" s="112"/>
      <c r="J60" s="29" t="s">
        <v>119</v>
      </c>
      <c r="K60" s="30"/>
      <c r="L60" s="31"/>
      <c r="M60" s="32"/>
      <c r="N60" s="33" t="s">
        <v>120</v>
      </c>
      <c r="O60" s="34"/>
      <c r="P60" s="35"/>
      <c r="Q60" s="35"/>
      <c r="R60" s="36" t="s">
        <v>0</v>
      </c>
      <c r="S60" s="15"/>
    </row>
    <row r="61" spans="1:24" x14ac:dyDescent="0.5">
      <c r="A61" s="37" t="s">
        <v>1</v>
      </c>
      <c r="B61" s="104"/>
      <c r="C61" s="12" t="s">
        <v>92</v>
      </c>
      <c r="D61" s="38" t="s">
        <v>93</v>
      </c>
      <c r="E61" s="106" t="s">
        <v>97</v>
      </c>
      <c r="F61" s="107"/>
      <c r="G61" s="38"/>
      <c r="H61" s="106" t="s">
        <v>97</v>
      </c>
      <c r="I61" s="107"/>
      <c r="J61" s="39"/>
      <c r="K61" s="106" t="s">
        <v>97</v>
      </c>
      <c r="L61" s="107"/>
      <c r="M61" s="99" t="s">
        <v>129</v>
      </c>
      <c r="N61" s="100"/>
      <c r="O61" s="102"/>
      <c r="P61" s="99" t="s">
        <v>121</v>
      </c>
      <c r="Q61" s="100"/>
      <c r="R61" s="100"/>
      <c r="S61" s="15"/>
    </row>
    <row r="62" spans="1:24" x14ac:dyDescent="0.5">
      <c r="A62" s="40" t="s">
        <v>2</v>
      </c>
      <c r="B62" s="104"/>
      <c r="C62" s="12" t="s">
        <v>95</v>
      </c>
      <c r="D62" s="41" t="s">
        <v>96</v>
      </c>
      <c r="E62" s="108"/>
      <c r="F62" s="109"/>
      <c r="G62" s="41" t="s">
        <v>96</v>
      </c>
      <c r="H62" s="108"/>
      <c r="I62" s="109"/>
      <c r="J62" s="42" t="s">
        <v>96</v>
      </c>
      <c r="K62" s="108"/>
      <c r="L62" s="109"/>
      <c r="M62" s="42" t="s">
        <v>96</v>
      </c>
      <c r="N62" s="99" t="s">
        <v>97</v>
      </c>
      <c r="O62" s="102"/>
      <c r="P62" s="42" t="s">
        <v>96</v>
      </c>
      <c r="Q62" s="99" t="s">
        <v>97</v>
      </c>
      <c r="R62" s="100"/>
      <c r="S62" s="15"/>
    </row>
    <row r="63" spans="1:24" x14ac:dyDescent="0.5">
      <c r="A63" s="43"/>
      <c r="B63" s="105"/>
      <c r="C63" s="44" t="s">
        <v>98</v>
      </c>
      <c r="D63" s="65"/>
      <c r="E63" s="45" t="s">
        <v>99</v>
      </c>
      <c r="F63" s="46" t="s">
        <v>100</v>
      </c>
      <c r="G63" s="65"/>
      <c r="H63" s="45" t="s">
        <v>99</v>
      </c>
      <c r="I63" s="46" t="s">
        <v>100</v>
      </c>
      <c r="J63" s="47"/>
      <c r="K63" s="45" t="s">
        <v>99</v>
      </c>
      <c r="L63" s="46" t="s">
        <v>101</v>
      </c>
      <c r="M63" s="48"/>
      <c r="N63" s="49" t="s">
        <v>103</v>
      </c>
      <c r="O63" s="50" t="s">
        <v>101</v>
      </c>
      <c r="P63" s="48"/>
      <c r="Q63" s="47" t="s">
        <v>103</v>
      </c>
      <c r="R63" s="51" t="s">
        <v>101</v>
      </c>
      <c r="S63" s="52"/>
      <c r="T63" s="52"/>
      <c r="U63" s="52"/>
    </row>
    <row r="64" spans="1:24" x14ac:dyDescent="0.5">
      <c r="A64" s="8"/>
      <c r="B64" s="3" t="s">
        <v>54</v>
      </c>
      <c r="C64" s="12" t="s">
        <v>7</v>
      </c>
      <c r="D64" s="54"/>
      <c r="E64" s="7">
        <f t="shared" ref="E64:L64" si="30">SUM(E65:E67)</f>
        <v>11246.608802313196</v>
      </c>
      <c r="F64" s="7">
        <f t="shared" si="30"/>
        <v>40405.274589126559</v>
      </c>
      <c r="G64" s="54" t="s">
        <v>114</v>
      </c>
      <c r="H64" s="7">
        <f t="shared" si="30"/>
        <v>15813</v>
      </c>
      <c r="I64" s="7">
        <f t="shared" si="30"/>
        <v>56751</v>
      </c>
      <c r="J64" s="54" t="s">
        <v>114</v>
      </c>
      <c r="K64" s="7">
        <f t="shared" si="30"/>
        <v>14362</v>
      </c>
      <c r="L64" s="7">
        <f t="shared" si="30"/>
        <v>50745</v>
      </c>
      <c r="M64" s="54"/>
      <c r="N64" s="54">
        <f>ROUND(E64/H64*100-100,2)</f>
        <v>-28.88</v>
      </c>
      <c r="O64" s="54">
        <f>ROUND(F64/I64*100-100,2)</f>
        <v>-28.8</v>
      </c>
      <c r="P64" s="54" t="s">
        <v>4</v>
      </c>
      <c r="Q64" s="54">
        <f t="shared" ref="Q64:Q75" si="31">ROUND(E64/K64*100-100,2)</f>
        <v>-21.69</v>
      </c>
      <c r="R64" s="54">
        <f t="shared" ref="R64:R75" si="32">ROUND(F64/L64*100-100,2)</f>
        <v>-20.38</v>
      </c>
      <c r="W64" s="11"/>
      <c r="X64" s="2"/>
    </row>
    <row r="65" spans="1:24" x14ac:dyDescent="0.5">
      <c r="B65" s="3" t="s">
        <v>56</v>
      </c>
      <c r="C65" s="12" t="s">
        <v>57</v>
      </c>
      <c r="D65" s="13">
        <v>317</v>
      </c>
      <c r="E65" s="13">
        <v>5545.0368135664976</v>
      </c>
      <c r="F65" s="7">
        <v>19922.128356738645</v>
      </c>
      <c r="G65" s="13">
        <v>350</v>
      </c>
      <c r="H65" s="13">
        <v>7174</v>
      </c>
      <c r="I65" s="7">
        <v>25748</v>
      </c>
      <c r="J65" s="7">
        <v>198</v>
      </c>
      <c r="K65" s="7">
        <v>7030</v>
      </c>
      <c r="L65" s="7">
        <v>24840</v>
      </c>
      <c r="M65" s="54">
        <f>ROUND(D65/G65*100-100,2)</f>
        <v>-9.43</v>
      </c>
      <c r="N65" s="54">
        <f t="shared" ref="N65:N75" si="33">ROUND(E65/H65*100-100,2)</f>
        <v>-22.71</v>
      </c>
      <c r="O65" s="54">
        <f t="shared" ref="O65:O75" si="34">ROUND(F65/I65*100-100,2)</f>
        <v>-22.63</v>
      </c>
      <c r="P65" s="54">
        <f>ROUND(D65/J65*100-100,2)</f>
        <v>60.1</v>
      </c>
      <c r="Q65" s="54">
        <f t="shared" si="31"/>
        <v>-21.12</v>
      </c>
      <c r="R65" s="54">
        <f t="shared" si="32"/>
        <v>-19.8</v>
      </c>
      <c r="S65" s="15"/>
      <c r="T65" s="9"/>
      <c r="U65" s="9"/>
      <c r="W65" s="11"/>
    </row>
    <row r="66" spans="1:24" x14ac:dyDescent="0.5">
      <c r="B66" s="3" t="s">
        <v>58</v>
      </c>
      <c r="C66" s="12" t="s">
        <v>57</v>
      </c>
      <c r="D66" s="13">
        <v>816</v>
      </c>
      <c r="E66" s="13">
        <v>5408.1462200067981</v>
      </c>
      <c r="F66" s="7">
        <v>19428.822026850175</v>
      </c>
      <c r="G66" s="13">
        <v>988</v>
      </c>
      <c r="H66" s="13">
        <v>8270</v>
      </c>
      <c r="I66" s="7">
        <v>29679</v>
      </c>
      <c r="J66" s="7">
        <v>1078</v>
      </c>
      <c r="K66" s="7">
        <v>7033</v>
      </c>
      <c r="L66" s="7">
        <v>24850</v>
      </c>
      <c r="M66" s="54">
        <f>ROUND(D66/G66*100-100,2)</f>
        <v>-17.41</v>
      </c>
      <c r="N66" s="54">
        <f t="shared" si="33"/>
        <v>-34.61</v>
      </c>
      <c r="O66" s="54">
        <f t="shared" si="34"/>
        <v>-34.54</v>
      </c>
      <c r="P66" s="54">
        <f>ROUND(D66/J66*100-100,2)</f>
        <v>-24.3</v>
      </c>
      <c r="Q66" s="54">
        <f t="shared" si="31"/>
        <v>-23.1</v>
      </c>
      <c r="R66" s="54">
        <f t="shared" si="32"/>
        <v>-21.82</v>
      </c>
      <c r="S66" s="15"/>
      <c r="T66" s="9"/>
      <c r="U66" s="9"/>
      <c r="W66" s="11"/>
    </row>
    <row r="67" spans="1:24" x14ac:dyDescent="0.5">
      <c r="B67" s="3" t="s">
        <v>59</v>
      </c>
      <c r="C67" s="12" t="s">
        <v>7</v>
      </c>
      <c r="D67" s="54"/>
      <c r="E67" s="13">
        <v>293.42576873990004</v>
      </c>
      <c r="F67" s="7">
        <v>1054.3242055377439</v>
      </c>
      <c r="G67" s="54" t="s">
        <v>114</v>
      </c>
      <c r="H67" s="13">
        <v>369</v>
      </c>
      <c r="I67" s="7">
        <v>1324</v>
      </c>
      <c r="J67" s="54" t="s">
        <v>114</v>
      </c>
      <c r="K67" s="7">
        <v>299</v>
      </c>
      <c r="L67" s="7">
        <v>1055</v>
      </c>
      <c r="M67" s="54"/>
      <c r="N67" s="54">
        <f t="shared" si="33"/>
        <v>-20.48</v>
      </c>
      <c r="O67" s="54">
        <f t="shared" si="34"/>
        <v>-20.37</v>
      </c>
      <c r="P67" s="54" t="s">
        <v>55</v>
      </c>
      <c r="Q67" s="54">
        <f t="shared" si="31"/>
        <v>-1.86</v>
      </c>
      <c r="R67" s="54">
        <f t="shared" si="32"/>
        <v>-0.06</v>
      </c>
      <c r="T67" s="9"/>
      <c r="U67" s="9"/>
      <c r="W67" s="11"/>
    </row>
    <row r="68" spans="1:24" x14ac:dyDescent="0.5">
      <c r="A68" s="8"/>
      <c r="B68" s="3" t="s">
        <v>60</v>
      </c>
      <c r="C68" s="12" t="s">
        <v>61</v>
      </c>
      <c r="D68" s="7">
        <f t="shared" ref="D68:L68" si="35">SUM(D69:D71)</f>
        <v>906.57749999999999</v>
      </c>
      <c r="E68" s="7">
        <f t="shared" si="35"/>
        <v>2572.5257232483</v>
      </c>
      <c r="F68" s="7">
        <f t="shared" si="35"/>
        <v>9241.7764136408114</v>
      </c>
      <c r="G68" s="7">
        <f t="shared" si="35"/>
        <v>1744</v>
      </c>
      <c r="H68" s="7">
        <f t="shared" si="35"/>
        <v>3762</v>
      </c>
      <c r="I68" s="7">
        <f t="shared" si="35"/>
        <v>13501</v>
      </c>
      <c r="J68" s="7">
        <f t="shared" si="35"/>
        <v>1493</v>
      </c>
      <c r="K68" s="7">
        <f t="shared" si="35"/>
        <v>4152</v>
      </c>
      <c r="L68" s="7">
        <f t="shared" si="35"/>
        <v>14671</v>
      </c>
      <c r="M68" s="54">
        <f>ROUND(D68/G68*100-100,2)</f>
        <v>-48.02</v>
      </c>
      <c r="N68" s="54">
        <f t="shared" si="33"/>
        <v>-31.62</v>
      </c>
      <c r="O68" s="54">
        <f t="shared" si="34"/>
        <v>-31.55</v>
      </c>
      <c r="P68" s="54">
        <f>ROUND(D68/J68*100-100,2)</f>
        <v>-39.28</v>
      </c>
      <c r="Q68" s="54">
        <f t="shared" si="31"/>
        <v>-38.04</v>
      </c>
      <c r="R68" s="54">
        <f t="shared" si="32"/>
        <v>-37.01</v>
      </c>
      <c r="S68" s="15"/>
      <c r="T68" s="9"/>
      <c r="U68" s="9"/>
      <c r="W68" s="11"/>
    </row>
    <row r="69" spans="1:24" x14ac:dyDescent="0.5">
      <c r="A69" s="8"/>
      <c r="B69" s="3" t="s">
        <v>62</v>
      </c>
      <c r="C69" s="12" t="s">
        <v>61</v>
      </c>
      <c r="D69" s="13">
        <v>447.46949999999998</v>
      </c>
      <c r="E69" s="13">
        <v>2157.6356615058003</v>
      </c>
      <c r="F69" s="7">
        <v>7751.1716532640467</v>
      </c>
      <c r="G69" s="13">
        <v>660</v>
      </c>
      <c r="H69" s="13">
        <v>2808</v>
      </c>
      <c r="I69" s="7">
        <v>10076</v>
      </c>
      <c r="J69" s="7">
        <v>725</v>
      </c>
      <c r="K69" s="7">
        <v>3406</v>
      </c>
      <c r="L69" s="7">
        <v>12034</v>
      </c>
      <c r="M69" s="54">
        <f>ROUND(D69/G69*100-100,2)</f>
        <v>-32.200000000000003</v>
      </c>
      <c r="N69" s="54">
        <f t="shared" si="33"/>
        <v>-23.16</v>
      </c>
      <c r="O69" s="54">
        <f t="shared" si="34"/>
        <v>-23.07</v>
      </c>
      <c r="P69" s="54">
        <f>ROUND(D69/J69*100-100,2)</f>
        <v>-38.28</v>
      </c>
      <c r="Q69" s="54">
        <f t="shared" si="31"/>
        <v>-36.65</v>
      </c>
      <c r="R69" s="54">
        <f t="shared" si="32"/>
        <v>-35.590000000000003</v>
      </c>
      <c r="S69" s="15"/>
      <c r="T69" s="9"/>
      <c r="U69" s="9"/>
      <c r="W69" s="11"/>
      <c r="X69" s="2"/>
    </row>
    <row r="70" spans="1:24" x14ac:dyDescent="0.5">
      <c r="A70" s="8"/>
      <c r="B70" s="3" t="s">
        <v>63</v>
      </c>
      <c r="C70" s="12" t="s">
        <v>61</v>
      </c>
      <c r="D70" s="13">
        <v>9.1080000000000005</v>
      </c>
      <c r="E70" s="13">
        <v>51.115931777999997</v>
      </c>
      <c r="F70" s="7">
        <v>183.60822491136267</v>
      </c>
      <c r="G70" s="13">
        <v>16</v>
      </c>
      <c r="H70" s="13">
        <v>73</v>
      </c>
      <c r="I70" s="7">
        <v>263</v>
      </c>
      <c r="J70" s="7">
        <v>13</v>
      </c>
      <c r="K70" s="7">
        <v>81</v>
      </c>
      <c r="L70" s="7">
        <v>288</v>
      </c>
      <c r="M70" s="54">
        <f>ROUND(D70/G70*100-100,2)</f>
        <v>-43.08</v>
      </c>
      <c r="N70" s="54">
        <f t="shared" ref="N70" si="36">ROUND(E70/H70*100-100,2)</f>
        <v>-29.98</v>
      </c>
      <c r="O70" s="54">
        <f t="shared" ref="O70" si="37">ROUND(F70/I70*100-100,2)</f>
        <v>-30.19</v>
      </c>
      <c r="P70" s="54">
        <f>ROUND(D70/J70*100-100,2)</f>
        <v>-29.94</v>
      </c>
      <c r="Q70" s="54">
        <f t="shared" ref="Q70" si="38">ROUND(E70/K70*100-100,2)</f>
        <v>-36.89</v>
      </c>
      <c r="R70" s="54">
        <f t="shared" ref="R70" si="39">ROUND(F70/L70*100-100,2)</f>
        <v>-36.25</v>
      </c>
      <c r="S70" s="15"/>
      <c r="T70" s="9"/>
      <c r="U70" s="9"/>
      <c r="W70" s="11"/>
      <c r="X70" s="2"/>
    </row>
    <row r="71" spans="1:24" x14ac:dyDescent="0.5">
      <c r="A71" s="8"/>
      <c r="B71" s="3" t="s">
        <v>64</v>
      </c>
      <c r="C71" s="12" t="s">
        <v>61</v>
      </c>
      <c r="D71" s="13">
        <v>450</v>
      </c>
      <c r="E71" s="13">
        <v>363.77412996449993</v>
      </c>
      <c r="F71" s="7">
        <v>1306.9965354654016</v>
      </c>
      <c r="G71" s="13">
        <v>1068</v>
      </c>
      <c r="H71" s="13">
        <v>881</v>
      </c>
      <c r="I71" s="7">
        <v>3162</v>
      </c>
      <c r="J71" s="7">
        <v>755</v>
      </c>
      <c r="K71" s="7">
        <v>665</v>
      </c>
      <c r="L71" s="7">
        <v>2349</v>
      </c>
      <c r="M71" s="54">
        <f>ROUND(D71/G71*100-100,2)</f>
        <v>-57.87</v>
      </c>
      <c r="N71" s="54">
        <f t="shared" si="33"/>
        <v>-58.71</v>
      </c>
      <c r="O71" s="54">
        <f t="shared" si="34"/>
        <v>-58.67</v>
      </c>
      <c r="P71" s="54">
        <f>ROUND(D71/J71*100-100,2)</f>
        <v>-40.4</v>
      </c>
      <c r="Q71" s="54">
        <f t="shared" si="31"/>
        <v>-45.3</v>
      </c>
      <c r="R71" s="54">
        <f t="shared" si="32"/>
        <v>-44.36</v>
      </c>
      <c r="S71" s="15"/>
      <c r="T71" s="9"/>
      <c r="U71" s="9"/>
      <c r="W71" s="11"/>
      <c r="X71" s="2"/>
    </row>
    <row r="72" spans="1:24" x14ac:dyDescent="0.5">
      <c r="A72" s="8"/>
      <c r="B72" s="3" t="s">
        <v>65</v>
      </c>
      <c r="C72" s="12" t="s">
        <v>7</v>
      </c>
      <c r="D72" s="54"/>
      <c r="E72" s="13">
        <v>8915.6131892106951</v>
      </c>
      <c r="F72" s="7">
        <v>32034.504851688445</v>
      </c>
      <c r="G72" s="54" t="s">
        <v>114</v>
      </c>
      <c r="H72" s="13">
        <v>12241</v>
      </c>
      <c r="I72" s="7">
        <v>43933</v>
      </c>
      <c r="J72" s="54" t="s">
        <v>114</v>
      </c>
      <c r="K72" s="7">
        <v>10946</v>
      </c>
      <c r="L72" s="7">
        <v>38679</v>
      </c>
      <c r="M72" s="54"/>
      <c r="N72" s="54">
        <f t="shared" si="33"/>
        <v>-27.17</v>
      </c>
      <c r="O72" s="54">
        <f t="shared" si="34"/>
        <v>-27.08</v>
      </c>
      <c r="P72" s="54" t="s">
        <v>4</v>
      </c>
      <c r="Q72" s="54">
        <f t="shared" si="31"/>
        <v>-18.55</v>
      </c>
      <c r="R72" s="54">
        <f t="shared" si="32"/>
        <v>-17.18</v>
      </c>
      <c r="T72" s="9"/>
      <c r="U72" s="9"/>
      <c r="W72" s="11"/>
      <c r="X72" s="2"/>
    </row>
    <row r="73" spans="1:24" ht="21.65" customHeight="1" x14ac:dyDescent="0.5">
      <c r="A73" s="8"/>
      <c r="B73" s="3" t="s">
        <v>66</v>
      </c>
      <c r="C73" s="12" t="s">
        <v>7</v>
      </c>
      <c r="D73" s="54"/>
      <c r="E73" s="13">
        <v>1203.0665164989002</v>
      </c>
      <c r="F73" s="7">
        <v>4322.4300928199973</v>
      </c>
      <c r="G73" s="54" t="s">
        <v>114</v>
      </c>
      <c r="H73" s="13">
        <v>1397</v>
      </c>
      <c r="I73" s="7">
        <v>5015</v>
      </c>
      <c r="J73" s="54" t="s">
        <v>114</v>
      </c>
      <c r="K73" s="7">
        <v>1305</v>
      </c>
      <c r="L73" s="7">
        <v>4611</v>
      </c>
      <c r="M73" s="54"/>
      <c r="N73" s="54">
        <f t="shared" si="33"/>
        <v>-13.88</v>
      </c>
      <c r="O73" s="54">
        <f t="shared" si="34"/>
        <v>-13.81</v>
      </c>
      <c r="P73" s="54" t="s">
        <v>4</v>
      </c>
      <c r="Q73" s="54">
        <f t="shared" si="31"/>
        <v>-7.81</v>
      </c>
      <c r="R73" s="54">
        <f t="shared" si="32"/>
        <v>-6.26</v>
      </c>
      <c r="T73" s="9"/>
      <c r="U73" s="9"/>
      <c r="W73" s="11"/>
    </row>
    <row r="74" spans="1:24" x14ac:dyDescent="0.5">
      <c r="A74" s="8"/>
      <c r="B74" s="3" t="s">
        <v>67</v>
      </c>
      <c r="C74" s="12" t="s">
        <v>68</v>
      </c>
      <c r="D74" s="13">
        <v>149.14003329999997</v>
      </c>
      <c r="E74" s="13">
        <v>74.147531273800013</v>
      </c>
      <c r="F74" s="7">
        <v>266.38637008685009</v>
      </c>
      <c r="G74" s="13">
        <v>269</v>
      </c>
      <c r="H74" s="13">
        <v>162</v>
      </c>
      <c r="I74" s="7">
        <v>580</v>
      </c>
      <c r="J74" s="7">
        <v>136</v>
      </c>
      <c r="K74" s="7">
        <v>157</v>
      </c>
      <c r="L74" s="7">
        <v>555</v>
      </c>
      <c r="M74" s="54">
        <f>ROUND(D74/G74*100-100,2)</f>
        <v>-44.56</v>
      </c>
      <c r="N74" s="54">
        <f t="shared" si="33"/>
        <v>-54.23</v>
      </c>
      <c r="O74" s="54">
        <f t="shared" si="34"/>
        <v>-54.07</v>
      </c>
      <c r="P74" s="54">
        <f>ROUND(D74/J74*100-100,2)</f>
        <v>9.66</v>
      </c>
      <c r="Q74" s="54">
        <f t="shared" si="31"/>
        <v>-52.77</v>
      </c>
      <c r="R74" s="54">
        <f t="shared" si="32"/>
        <v>-52</v>
      </c>
      <c r="S74" s="15"/>
      <c r="T74" s="9"/>
      <c r="U74" s="9"/>
      <c r="W74" s="11"/>
    </row>
    <row r="75" spans="1:24" x14ac:dyDescent="0.5">
      <c r="A75" s="8"/>
      <c r="B75" s="3" t="s">
        <v>69</v>
      </c>
      <c r="C75" s="12" t="s">
        <v>7</v>
      </c>
      <c r="D75" s="54"/>
      <c r="E75" s="7">
        <f>SUM(E76:E79)</f>
        <v>30827.073603536992</v>
      </c>
      <c r="F75" s="7">
        <f>SUM(F76:F79)</f>
        <v>110746.19240343661</v>
      </c>
      <c r="G75" s="54" t="s">
        <v>114</v>
      </c>
      <c r="H75" s="7">
        <f>SUM(H76:H79)</f>
        <v>38380</v>
      </c>
      <c r="I75" s="7">
        <f>SUM(I76:I79)</f>
        <v>137724</v>
      </c>
      <c r="J75" s="54" t="s">
        <v>114</v>
      </c>
      <c r="K75" s="7">
        <f>SUM(K76:K79)</f>
        <v>33355</v>
      </c>
      <c r="L75" s="7">
        <f>SUM(L76:L79)</f>
        <v>117863</v>
      </c>
      <c r="M75" s="54"/>
      <c r="N75" s="54">
        <f t="shared" si="33"/>
        <v>-19.68</v>
      </c>
      <c r="O75" s="54">
        <f t="shared" si="34"/>
        <v>-19.59</v>
      </c>
      <c r="P75" s="54"/>
      <c r="Q75" s="54">
        <f t="shared" si="31"/>
        <v>-7.58</v>
      </c>
      <c r="R75" s="54">
        <f t="shared" si="32"/>
        <v>-6.04</v>
      </c>
      <c r="T75" s="9"/>
      <c r="U75" s="9"/>
      <c r="W75" s="11"/>
    </row>
    <row r="76" spans="1:24" x14ac:dyDescent="0.5">
      <c r="A76" s="3"/>
      <c r="B76" s="3" t="s">
        <v>70</v>
      </c>
      <c r="C76" s="12" t="s">
        <v>68</v>
      </c>
      <c r="D76" s="13">
        <v>0</v>
      </c>
      <c r="E76" s="13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71</v>
      </c>
      <c r="C77" s="12" t="s">
        <v>68</v>
      </c>
      <c r="D77" s="13">
        <v>22696.602460299997</v>
      </c>
      <c r="E77" s="13">
        <v>10457.135596583799</v>
      </c>
      <c r="F77" s="7">
        <v>37567.642234148283</v>
      </c>
      <c r="G77" s="13">
        <v>29781</v>
      </c>
      <c r="H77" s="13">
        <v>12480</v>
      </c>
      <c r="I77" s="7">
        <v>44790</v>
      </c>
      <c r="J77" s="7">
        <v>23563</v>
      </c>
      <c r="K77" s="7">
        <v>7596</v>
      </c>
      <c r="L77" s="7">
        <v>26841</v>
      </c>
      <c r="M77" s="54">
        <f t="shared" ref="M77:O78" si="40">ROUND(D77/G77*100-100,2)</f>
        <v>-23.79</v>
      </c>
      <c r="N77" s="54">
        <f t="shared" si="40"/>
        <v>-16.21</v>
      </c>
      <c r="O77" s="54">
        <f t="shared" si="40"/>
        <v>-16.12</v>
      </c>
      <c r="P77" s="54">
        <f>ROUND(D77/J77*100-100,2)</f>
        <v>-3.68</v>
      </c>
      <c r="Q77" s="54">
        <f t="shared" ref="P77:R78" si="41">ROUND(E77/K77*100-100,2)</f>
        <v>37.67</v>
      </c>
      <c r="R77" s="54">
        <f t="shared" si="41"/>
        <v>39.96</v>
      </c>
      <c r="S77" s="15"/>
      <c r="T77" s="9"/>
      <c r="U77" s="9"/>
      <c r="W77" s="11"/>
    </row>
    <row r="78" spans="1:24" x14ac:dyDescent="0.5">
      <c r="A78" s="3"/>
      <c r="B78" s="3" t="s">
        <v>72</v>
      </c>
      <c r="C78" s="12" t="s">
        <v>68</v>
      </c>
      <c r="D78" s="13">
        <v>5036.6962896999994</v>
      </c>
      <c r="E78" s="13">
        <v>6274.4155734358992</v>
      </c>
      <c r="F78" s="7">
        <v>22540.249712951612</v>
      </c>
      <c r="G78" s="13">
        <v>7305</v>
      </c>
      <c r="H78" s="13">
        <v>6978</v>
      </c>
      <c r="I78" s="7">
        <v>25039</v>
      </c>
      <c r="J78" s="7">
        <v>7407</v>
      </c>
      <c r="K78" s="7">
        <v>8404</v>
      </c>
      <c r="L78" s="7">
        <v>29697</v>
      </c>
      <c r="M78" s="54">
        <f t="shared" si="40"/>
        <v>-31.05</v>
      </c>
      <c r="N78" s="54">
        <f t="shared" si="40"/>
        <v>-10.08</v>
      </c>
      <c r="O78" s="54">
        <f t="shared" si="40"/>
        <v>-9.98</v>
      </c>
      <c r="P78" s="54">
        <f t="shared" si="41"/>
        <v>-32</v>
      </c>
      <c r="Q78" s="54">
        <f t="shared" si="41"/>
        <v>-25.34</v>
      </c>
      <c r="R78" s="54">
        <f t="shared" si="41"/>
        <v>-24.1</v>
      </c>
      <c r="S78" s="15"/>
      <c r="T78" s="9"/>
      <c r="U78" s="9"/>
      <c r="W78" s="11"/>
    </row>
    <row r="79" spans="1:24" x14ac:dyDescent="0.5">
      <c r="A79" s="3"/>
      <c r="B79" s="3" t="s">
        <v>73</v>
      </c>
      <c r="C79" s="12" t="s">
        <v>7</v>
      </c>
      <c r="D79" s="54"/>
      <c r="E79" s="13">
        <v>14095.522433517295</v>
      </c>
      <c r="F79" s="7">
        <v>50638.300456336707</v>
      </c>
      <c r="G79" s="54" t="s">
        <v>114</v>
      </c>
      <c r="H79" s="13">
        <v>18922</v>
      </c>
      <c r="I79" s="7">
        <v>67895</v>
      </c>
      <c r="J79" s="54" t="s">
        <v>114</v>
      </c>
      <c r="K79" s="7">
        <v>17355</v>
      </c>
      <c r="L79" s="7">
        <v>61325</v>
      </c>
      <c r="M79" s="54"/>
      <c r="N79" s="54">
        <f t="shared" ref="N79:O83" si="42">ROUND(E79/H79*100-100,2)</f>
        <v>-25.51</v>
      </c>
      <c r="O79" s="54">
        <f t="shared" si="42"/>
        <v>-25.42</v>
      </c>
      <c r="P79" s="54" t="s">
        <v>55</v>
      </c>
      <c r="Q79" s="54">
        <f t="shared" ref="P79:R83" si="43">ROUND(E79/K79*100-100,2)</f>
        <v>-18.78</v>
      </c>
      <c r="R79" s="54">
        <f t="shared" si="43"/>
        <v>-17.43</v>
      </c>
      <c r="T79" s="9"/>
      <c r="U79" s="9"/>
      <c r="W79" s="11"/>
    </row>
    <row r="80" spans="1:24" x14ac:dyDescent="0.5">
      <c r="A80" s="8"/>
      <c r="B80" s="3" t="s">
        <v>74</v>
      </c>
      <c r="C80" s="12" t="s">
        <v>7</v>
      </c>
      <c r="D80" s="54"/>
      <c r="E80" s="7">
        <f t="shared" ref="E80:L80" si="44">SUM(E81:E88)</f>
        <v>15687.260145028698</v>
      </c>
      <c r="F80" s="7">
        <f t="shared" si="44"/>
        <v>56320.441090427885</v>
      </c>
      <c r="G80" s="54" t="s">
        <v>114</v>
      </c>
      <c r="H80" s="7">
        <f t="shared" si="44"/>
        <v>11790</v>
      </c>
      <c r="I80" s="7">
        <f t="shared" si="44"/>
        <v>42311</v>
      </c>
      <c r="J80" s="54" t="s">
        <v>114</v>
      </c>
      <c r="K80" s="7">
        <f t="shared" si="44"/>
        <v>9699</v>
      </c>
      <c r="L80" s="7">
        <f t="shared" si="44"/>
        <v>34270</v>
      </c>
      <c r="M80" s="54"/>
      <c r="N80" s="54">
        <f t="shared" si="42"/>
        <v>33.06</v>
      </c>
      <c r="O80" s="54">
        <f t="shared" si="42"/>
        <v>33.11</v>
      </c>
      <c r="P80" s="54" t="s">
        <v>55</v>
      </c>
      <c r="Q80" s="54">
        <f t="shared" si="43"/>
        <v>61.74</v>
      </c>
      <c r="R80" s="54">
        <f t="shared" si="43"/>
        <v>64.34</v>
      </c>
      <c r="T80" s="9"/>
      <c r="U80" s="9"/>
      <c r="W80" s="11"/>
    </row>
    <row r="81" spans="1:23" x14ac:dyDescent="0.5">
      <c r="A81" s="3"/>
      <c r="B81" s="3" t="s">
        <v>75</v>
      </c>
      <c r="C81" s="12" t="s">
        <v>76</v>
      </c>
      <c r="D81" s="13">
        <v>147</v>
      </c>
      <c r="E81" s="13">
        <v>557.92325676500013</v>
      </c>
      <c r="F81" s="7">
        <v>2004.5762756243314</v>
      </c>
      <c r="G81" s="13">
        <v>190</v>
      </c>
      <c r="H81" s="13">
        <v>871</v>
      </c>
      <c r="I81" s="7">
        <v>3126</v>
      </c>
      <c r="J81" s="7">
        <v>165</v>
      </c>
      <c r="K81" s="7">
        <v>847</v>
      </c>
      <c r="L81" s="7">
        <v>2993</v>
      </c>
      <c r="M81" s="54">
        <f>ROUND(D81/G81*100-100,2)</f>
        <v>-22.63</v>
      </c>
      <c r="N81" s="54">
        <f t="shared" si="42"/>
        <v>-35.94</v>
      </c>
      <c r="O81" s="54">
        <f t="shared" si="42"/>
        <v>-35.869999999999997</v>
      </c>
      <c r="P81" s="54">
        <f t="shared" si="43"/>
        <v>-10.91</v>
      </c>
      <c r="Q81" s="54">
        <f t="shared" si="43"/>
        <v>-34.130000000000003</v>
      </c>
      <c r="R81" s="54">
        <f t="shared" si="43"/>
        <v>-33.020000000000003</v>
      </c>
      <c r="S81" s="15"/>
      <c r="T81" s="9"/>
      <c r="U81" s="9"/>
      <c r="W81" s="11"/>
    </row>
    <row r="82" spans="1:23" x14ac:dyDescent="0.5">
      <c r="A82" s="3"/>
      <c r="B82" s="3" t="s">
        <v>77</v>
      </c>
      <c r="C82" s="12" t="s">
        <v>7</v>
      </c>
      <c r="D82" s="54"/>
      <c r="E82" s="13">
        <v>6228.3086546981003</v>
      </c>
      <c r="F82" s="7">
        <v>22340.307993511458</v>
      </c>
      <c r="G82" s="54" t="s">
        <v>114</v>
      </c>
      <c r="H82" s="13">
        <v>924</v>
      </c>
      <c r="I82" s="7">
        <v>3315</v>
      </c>
      <c r="J82" s="54" t="s">
        <v>114</v>
      </c>
      <c r="K82" s="7">
        <v>487</v>
      </c>
      <c r="L82" s="7">
        <v>1721</v>
      </c>
      <c r="M82" s="54"/>
      <c r="N82" s="54">
        <f t="shared" si="42"/>
        <v>574.05999999999995</v>
      </c>
      <c r="O82" s="54">
        <f t="shared" si="42"/>
        <v>573.91999999999996</v>
      </c>
      <c r="P82" s="54"/>
      <c r="Q82" s="54">
        <f t="shared" si="43"/>
        <v>1178.9100000000001</v>
      </c>
      <c r="R82" s="54">
        <f t="shared" si="43"/>
        <v>1198.0999999999999</v>
      </c>
      <c r="T82" s="9"/>
      <c r="U82" s="9"/>
      <c r="W82" s="11"/>
    </row>
    <row r="83" spans="1:23" x14ac:dyDescent="0.5">
      <c r="B83" s="3" t="s">
        <v>78</v>
      </c>
      <c r="C83" s="12" t="s">
        <v>7</v>
      </c>
      <c r="D83" s="54"/>
      <c r="E83" s="7">
        <v>4180.5913461111995</v>
      </c>
      <c r="F83" s="7">
        <v>15018.073643866632</v>
      </c>
      <c r="G83" s="54" t="s">
        <v>114</v>
      </c>
      <c r="H83" s="7">
        <v>2048</v>
      </c>
      <c r="I83" s="7">
        <v>7350</v>
      </c>
      <c r="J83" s="54" t="s">
        <v>114</v>
      </c>
      <c r="K83" s="7">
        <v>2097</v>
      </c>
      <c r="L83" s="7">
        <v>7409</v>
      </c>
      <c r="M83" s="54"/>
      <c r="N83" s="54">
        <f t="shared" si="42"/>
        <v>104.13</v>
      </c>
      <c r="O83" s="54">
        <f t="shared" si="42"/>
        <v>104.33</v>
      </c>
      <c r="P83" s="54" t="s">
        <v>55</v>
      </c>
      <c r="Q83" s="54">
        <f t="shared" si="43"/>
        <v>99.36</v>
      </c>
      <c r="R83" s="54">
        <f t="shared" si="43"/>
        <v>102.7</v>
      </c>
      <c r="T83" s="9"/>
      <c r="U83" s="9"/>
      <c r="W83" s="11"/>
    </row>
    <row r="84" spans="1:23" x14ac:dyDescent="0.5">
      <c r="B84" s="3" t="s">
        <v>79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80</v>
      </c>
      <c r="C85" s="12" t="s">
        <v>7</v>
      </c>
      <c r="D85" s="54"/>
      <c r="E85" s="7">
        <v>724.32594272229994</v>
      </c>
      <c r="F85" s="7">
        <v>2602.1006510826173</v>
      </c>
      <c r="G85" s="54" t="s">
        <v>114</v>
      </c>
      <c r="H85" s="7">
        <v>842</v>
      </c>
      <c r="I85" s="7">
        <v>3022</v>
      </c>
      <c r="J85" s="54" t="s">
        <v>114</v>
      </c>
      <c r="K85" s="7">
        <v>1384</v>
      </c>
      <c r="L85" s="7">
        <v>4890</v>
      </c>
      <c r="M85" s="54"/>
      <c r="N85" s="54">
        <f t="shared" ref="N85:N95" si="45">ROUND(E85/H85*100-100,2)</f>
        <v>-13.98</v>
      </c>
      <c r="O85" s="54">
        <f t="shared" ref="O85:O95" si="46">ROUND(F85/I85*100-100,2)</f>
        <v>-13.89</v>
      </c>
      <c r="P85" s="54" t="s">
        <v>55</v>
      </c>
      <c r="Q85" s="54">
        <f t="shared" ref="Q85:Q95" si="47">ROUND(E85/K85*100-100,2)</f>
        <v>-47.66</v>
      </c>
      <c r="R85" s="54">
        <f t="shared" ref="R85:R95" si="48">ROUND(F85/L85*100-100,2)</f>
        <v>-46.79</v>
      </c>
      <c r="T85" s="9"/>
      <c r="U85" s="9"/>
      <c r="W85" s="11"/>
    </row>
    <row r="86" spans="1:23" x14ac:dyDescent="0.5">
      <c r="B86" s="3" t="s">
        <v>81</v>
      </c>
      <c r="C86" s="12" t="s">
        <v>7</v>
      </c>
      <c r="D86" s="54"/>
      <c r="E86" s="13">
        <v>492.00133546999979</v>
      </c>
      <c r="F86" s="7">
        <v>1767.4593632371725</v>
      </c>
      <c r="G86" s="54" t="s">
        <v>114</v>
      </c>
      <c r="H86" s="13">
        <v>546</v>
      </c>
      <c r="I86" s="7">
        <v>1961</v>
      </c>
      <c r="J86" s="54" t="s">
        <v>114</v>
      </c>
      <c r="K86" s="7">
        <v>524</v>
      </c>
      <c r="L86" s="7">
        <v>1852</v>
      </c>
      <c r="M86" s="54"/>
      <c r="N86" s="54">
        <f t="shared" si="45"/>
        <v>-9.89</v>
      </c>
      <c r="O86" s="54">
        <f t="shared" si="46"/>
        <v>-9.8699999999999992</v>
      </c>
      <c r="P86" s="54" t="s">
        <v>55</v>
      </c>
      <c r="Q86" s="54">
        <f t="shared" si="47"/>
        <v>-6.11</v>
      </c>
      <c r="R86" s="54">
        <f t="shared" si="48"/>
        <v>-4.5599999999999996</v>
      </c>
      <c r="T86" s="9"/>
      <c r="U86" s="9"/>
      <c r="W86" s="11"/>
    </row>
    <row r="87" spans="1:23" x14ac:dyDescent="0.5">
      <c r="B87" s="3" t="s">
        <v>112</v>
      </c>
      <c r="C87" s="12" t="s">
        <v>76</v>
      </c>
      <c r="D87" s="13">
        <v>1021.179</v>
      </c>
      <c r="E87" s="13">
        <v>1851.5517338906982</v>
      </c>
      <c r="F87" s="7">
        <v>6651.6010752901166</v>
      </c>
      <c r="G87" s="7">
        <v>2419</v>
      </c>
      <c r="H87" s="13">
        <v>3251</v>
      </c>
      <c r="I87" s="7">
        <v>11666</v>
      </c>
      <c r="J87" s="7">
        <v>1945</v>
      </c>
      <c r="K87" s="7">
        <v>2534</v>
      </c>
      <c r="L87" s="7">
        <v>8954</v>
      </c>
      <c r="M87" s="54">
        <f>ROUND(D87/G87*100-100,2)</f>
        <v>-57.79</v>
      </c>
      <c r="N87" s="54">
        <f t="shared" si="45"/>
        <v>-43.05</v>
      </c>
      <c r="O87" s="54">
        <f t="shared" si="46"/>
        <v>-42.98</v>
      </c>
      <c r="P87" s="54">
        <f t="shared" ref="P87" si="49">ROUND(D87/J87*100-100,2)</f>
        <v>-47.5</v>
      </c>
      <c r="Q87" s="54">
        <f t="shared" si="47"/>
        <v>-26.93</v>
      </c>
      <c r="R87" s="54">
        <f t="shared" si="48"/>
        <v>-25.71</v>
      </c>
      <c r="S87" s="15"/>
      <c r="T87" s="9"/>
      <c r="U87" s="9"/>
      <c r="W87" s="11"/>
    </row>
    <row r="88" spans="1:23" x14ac:dyDescent="0.5">
      <c r="B88" s="3" t="s">
        <v>113</v>
      </c>
      <c r="C88" s="12" t="s">
        <v>7</v>
      </c>
      <c r="D88" s="54"/>
      <c r="E88" s="13">
        <v>1652.5578753714003</v>
      </c>
      <c r="F88" s="7">
        <v>5936.3220878155489</v>
      </c>
      <c r="G88" s="54" t="s">
        <v>114</v>
      </c>
      <c r="H88" s="13">
        <v>3308</v>
      </c>
      <c r="I88" s="7">
        <v>11871</v>
      </c>
      <c r="J88" s="54" t="s">
        <v>114</v>
      </c>
      <c r="K88" s="7">
        <v>1826</v>
      </c>
      <c r="L88" s="7">
        <v>6451</v>
      </c>
      <c r="M88" s="54"/>
      <c r="N88" s="54">
        <f t="shared" si="45"/>
        <v>-50.04</v>
      </c>
      <c r="O88" s="54">
        <f t="shared" si="46"/>
        <v>-49.99</v>
      </c>
      <c r="P88" s="54" t="s">
        <v>55</v>
      </c>
      <c r="Q88" s="54">
        <f t="shared" si="47"/>
        <v>-9.5</v>
      </c>
      <c r="R88" s="54">
        <f t="shared" si="48"/>
        <v>-7.98</v>
      </c>
      <c r="T88" s="9"/>
      <c r="U88" s="9"/>
      <c r="W88" s="11"/>
    </row>
    <row r="89" spans="1:23" x14ac:dyDescent="0.5">
      <c r="A89" s="8"/>
      <c r="B89" s="3" t="s">
        <v>82</v>
      </c>
      <c r="C89" s="12" t="s">
        <v>109</v>
      </c>
      <c r="D89" s="13">
        <v>246.92033720000015</v>
      </c>
      <c r="E89" s="13">
        <v>273.47309405329986</v>
      </c>
      <c r="F89" s="7">
        <v>982.4207215085919</v>
      </c>
      <c r="G89" s="7">
        <v>566</v>
      </c>
      <c r="H89" s="13">
        <v>514</v>
      </c>
      <c r="I89" s="7">
        <v>1844</v>
      </c>
      <c r="J89" s="7">
        <v>1</v>
      </c>
      <c r="K89" s="7">
        <v>2</v>
      </c>
      <c r="L89" s="7">
        <v>7</v>
      </c>
      <c r="M89" s="54">
        <f>ROUND(D89/G89*100-100,2)</f>
        <v>-56.37</v>
      </c>
      <c r="N89" s="54">
        <f t="shared" si="45"/>
        <v>-46.8</v>
      </c>
      <c r="O89" s="54">
        <f t="shared" si="46"/>
        <v>-46.72</v>
      </c>
      <c r="P89" s="54">
        <f t="shared" ref="P89" si="50">ROUND(D89/J89*100-100,2)</f>
        <v>24592.03</v>
      </c>
      <c r="Q89" s="54">
        <f t="shared" si="47"/>
        <v>13573.65</v>
      </c>
      <c r="R89" s="54">
        <f t="shared" si="48"/>
        <v>13934.58</v>
      </c>
      <c r="S89" s="15"/>
      <c r="T89" s="9"/>
      <c r="U89" s="9"/>
      <c r="W89" s="11"/>
    </row>
    <row r="90" spans="1:23" x14ac:dyDescent="0.5">
      <c r="A90" s="8"/>
      <c r="B90" s="3" t="s">
        <v>83</v>
      </c>
      <c r="C90" s="12" t="s">
        <v>7</v>
      </c>
      <c r="D90" s="54"/>
      <c r="E90" s="13">
        <v>157.98561147499998</v>
      </c>
      <c r="F90" s="7">
        <v>567.87452759091366</v>
      </c>
      <c r="G90" s="54" t="s">
        <v>114</v>
      </c>
      <c r="H90" s="13">
        <v>74</v>
      </c>
      <c r="I90" s="7">
        <v>266</v>
      </c>
      <c r="J90" s="54" t="s">
        <v>114</v>
      </c>
      <c r="K90" s="7">
        <v>8</v>
      </c>
      <c r="L90" s="7">
        <v>27</v>
      </c>
      <c r="M90" s="54"/>
      <c r="N90" s="54">
        <f t="shared" si="45"/>
        <v>113.49</v>
      </c>
      <c r="O90" s="54">
        <f t="shared" si="46"/>
        <v>113.49</v>
      </c>
      <c r="P90" s="54" t="s">
        <v>55</v>
      </c>
      <c r="Q90" s="54">
        <f t="shared" si="47"/>
        <v>1874.82</v>
      </c>
      <c r="R90" s="54">
        <f t="shared" si="48"/>
        <v>2003.24</v>
      </c>
      <c r="T90" s="9"/>
      <c r="U90" s="9"/>
      <c r="W90" s="11"/>
    </row>
    <row r="91" spans="1:23" x14ac:dyDescent="0.5">
      <c r="A91" s="8"/>
      <c r="B91" s="3" t="s">
        <v>84</v>
      </c>
      <c r="C91" s="12" t="s">
        <v>76</v>
      </c>
      <c r="D91" s="66">
        <v>58.053699999999999</v>
      </c>
      <c r="E91" s="13">
        <v>84.890304687800011</v>
      </c>
      <c r="F91" s="7">
        <v>304.90349551991363</v>
      </c>
      <c r="G91" s="7">
        <v>84</v>
      </c>
      <c r="H91" s="13">
        <v>95</v>
      </c>
      <c r="I91" s="7">
        <v>342</v>
      </c>
      <c r="J91" s="7">
        <v>73</v>
      </c>
      <c r="K91" s="7">
        <v>191</v>
      </c>
      <c r="L91" s="7">
        <v>673</v>
      </c>
      <c r="M91" s="54">
        <f t="shared" ref="M91:M92" si="51">ROUND(D91/G91*100-100,2)</f>
        <v>-30.89</v>
      </c>
      <c r="N91" s="54">
        <f t="shared" si="45"/>
        <v>-10.64</v>
      </c>
      <c r="O91" s="54">
        <f t="shared" si="46"/>
        <v>-10.85</v>
      </c>
      <c r="P91" s="54">
        <f t="shared" ref="P91:P92" si="52">ROUND(D91/J91*100-100,2)</f>
        <v>-20.47</v>
      </c>
      <c r="Q91" s="54">
        <f t="shared" si="47"/>
        <v>-55.55</v>
      </c>
      <c r="R91" s="54">
        <f t="shared" si="48"/>
        <v>-54.69</v>
      </c>
      <c r="S91" s="15"/>
      <c r="T91" s="9"/>
      <c r="U91" s="9"/>
      <c r="W91" s="11"/>
    </row>
    <row r="92" spans="1:23" x14ac:dyDescent="0.5">
      <c r="A92" s="8"/>
      <c r="B92" s="3" t="s">
        <v>85</v>
      </c>
      <c r="C92" s="12" t="s">
        <v>68</v>
      </c>
      <c r="D92" s="66">
        <v>121.13</v>
      </c>
      <c r="E92" s="13">
        <v>4.5093962400000001</v>
      </c>
      <c r="F92" s="7">
        <v>16.208200000000001</v>
      </c>
      <c r="G92" s="7">
        <v>357</v>
      </c>
      <c r="H92" s="13">
        <v>11</v>
      </c>
      <c r="I92" s="7">
        <v>39</v>
      </c>
      <c r="J92" s="7">
        <v>1614</v>
      </c>
      <c r="K92" s="7">
        <v>52</v>
      </c>
      <c r="L92" s="7">
        <v>184</v>
      </c>
      <c r="M92" s="54">
        <f t="shared" si="51"/>
        <v>-66.069999999999993</v>
      </c>
      <c r="N92" s="54">
        <f t="shared" si="45"/>
        <v>-59.01</v>
      </c>
      <c r="O92" s="54">
        <f t="shared" si="46"/>
        <v>-58.44</v>
      </c>
      <c r="P92" s="54">
        <f t="shared" si="52"/>
        <v>-92.5</v>
      </c>
      <c r="Q92" s="54">
        <f t="shared" si="47"/>
        <v>-91.33</v>
      </c>
      <c r="R92" s="54">
        <f t="shared" si="48"/>
        <v>-91.19</v>
      </c>
      <c r="S92" s="15"/>
      <c r="T92" s="9"/>
      <c r="U92" s="9"/>
      <c r="W92" s="11"/>
    </row>
    <row r="93" spans="1:23" x14ac:dyDescent="0.5">
      <c r="A93" s="8"/>
      <c r="B93" s="3" t="s">
        <v>86</v>
      </c>
      <c r="C93" s="12" t="s">
        <v>7</v>
      </c>
      <c r="D93" s="54"/>
      <c r="E93" s="7">
        <v>0</v>
      </c>
      <c r="F93" s="7">
        <v>0</v>
      </c>
      <c r="G93" s="7"/>
      <c r="H93" s="7">
        <v>0</v>
      </c>
      <c r="I93" s="7">
        <v>0</v>
      </c>
      <c r="J93" s="7"/>
      <c r="K93" s="7">
        <v>47</v>
      </c>
      <c r="L93" s="7">
        <v>166</v>
      </c>
      <c r="M93" s="54"/>
      <c r="N93" s="54">
        <v>0</v>
      </c>
      <c r="O93" s="54">
        <v>0</v>
      </c>
      <c r="P93" s="54"/>
      <c r="Q93" s="54">
        <f t="shared" ref="Q93" si="53">ROUND(E93/K93*100-100,2)</f>
        <v>-100</v>
      </c>
      <c r="R93" s="54">
        <f t="shared" ref="R93" si="54">ROUND(F93/L93*100-100,2)</f>
        <v>-100</v>
      </c>
      <c r="T93" s="9"/>
      <c r="U93" s="9"/>
      <c r="W93" s="11"/>
    </row>
    <row r="94" spans="1:23" x14ac:dyDescent="0.5">
      <c r="A94" s="8"/>
      <c r="B94" s="3" t="s">
        <v>87</v>
      </c>
      <c r="C94" s="12" t="s">
        <v>68</v>
      </c>
      <c r="D94" s="13">
        <v>640198.18000000005</v>
      </c>
      <c r="E94" s="13">
        <v>7448.0118778950009</v>
      </c>
      <c r="F94" s="7">
        <v>26746.026477586664</v>
      </c>
      <c r="G94" s="7">
        <v>642483</v>
      </c>
      <c r="H94" s="7">
        <v>7027</v>
      </c>
      <c r="I94" s="7">
        <v>25204</v>
      </c>
      <c r="J94" s="7">
        <v>1107407</v>
      </c>
      <c r="K94" s="7">
        <v>11843</v>
      </c>
      <c r="L94" s="7">
        <v>41848</v>
      </c>
      <c r="M94" s="54">
        <f t="shared" ref="M94:M95" si="55">ROUND(D94/G94*100-100,2)</f>
        <v>-0.36</v>
      </c>
      <c r="N94" s="54">
        <f t="shared" si="45"/>
        <v>5.99</v>
      </c>
      <c r="O94" s="54">
        <f t="shared" si="46"/>
        <v>6.12</v>
      </c>
      <c r="P94" s="54">
        <f t="shared" ref="P94:P95" si="56">ROUND(D94/J94*100-100,2)</f>
        <v>-42.19</v>
      </c>
      <c r="Q94" s="54">
        <f t="shared" si="47"/>
        <v>-37.11</v>
      </c>
      <c r="R94" s="54">
        <f t="shared" si="48"/>
        <v>-36.090000000000003</v>
      </c>
      <c r="S94" s="15"/>
      <c r="T94" s="9"/>
      <c r="U94" s="9"/>
      <c r="W94" s="11"/>
    </row>
    <row r="95" spans="1:23" x14ac:dyDescent="0.5">
      <c r="A95" s="8"/>
      <c r="B95" s="3" t="s">
        <v>88</v>
      </c>
      <c r="C95" s="12" t="s">
        <v>68</v>
      </c>
      <c r="D95" s="13">
        <v>1774.2650000000001</v>
      </c>
      <c r="E95" s="13">
        <v>818.06055154349986</v>
      </c>
      <c r="F95" s="7">
        <v>2939.3081212781944</v>
      </c>
      <c r="G95" s="7">
        <v>2172</v>
      </c>
      <c r="H95" s="13">
        <v>1027</v>
      </c>
      <c r="I95" s="7">
        <v>3685</v>
      </c>
      <c r="J95" s="7">
        <v>841</v>
      </c>
      <c r="K95" s="7">
        <v>487</v>
      </c>
      <c r="L95" s="7">
        <v>1720</v>
      </c>
      <c r="M95" s="54">
        <f t="shared" si="55"/>
        <v>-18.309999999999999</v>
      </c>
      <c r="N95" s="54">
        <f t="shared" si="45"/>
        <v>-20.34</v>
      </c>
      <c r="O95" s="54">
        <f t="shared" si="46"/>
        <v>-20.239999999999998</v>
      </c>
      <c r="P95" s="54">
        <f t="shared" si="56"/>
        <v>110.97</v>
      </c>
      <c r="Q95" s="54">
        <f t="shared" si="47"/>
        <v>67.98</v>
      </c>
      <c r="R95" s="54">
        <f t="shared" si="48"/>
        <v>70.89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89</v>
      </c>
      <c r="C97" s="12"/>
      <c r="D97" s="2"/>
      <c r="E97" s="7">
        <f t="shared" ref="E97:L97" si="57">E8-SUM(E10,E26,E41,E47)</f>
        <v>47984.644890708849</v>
      </c>
      <c r="F97" s="7">
        <f t="shared" si="57"/>
        <v>172422.33940025908</v>
      </c>
      <c r="G97" s="2"/>
      <c r="H97" s="7">
        <f t="shared" si="57"/>
        <v>55753</v>
      </c>
      <c r="I97" s="7">
        <f t="shared" si="57"/>
        <v>200096</v>
      </c>
      <c r="J97" s="7"/>
      <c r="K97" s="7">
        <f t="shared" si="57"/>
        <v>46676</v>
      </c>
      <c r="L97" s="7">
        <f t="shared" si="57"/>
        <v>164943</v>
      </c>
      <c r="M97" s="54"/>
      <c r="N97" s="54">
        <f t="shared" ref="N97" si="58">ROUND(E97/H97*100-100,2)</f>
        <v>-13.93</v>
      </c>
      <c r="O97" s="54">
        <f t="shared" ref="O97" si="59">ROUND(F97/I97*100-100,2)</f>
        <v>-13.83</v>
      </c>
      <c r="P97" s="54"/>
      <c r="Q97" s="54">
        <f t="shared" ref="Q97" si="60">ROUND(E97/K97*100-100,2)</f>
        <v>2.8</v>
      </c>
      <c r="R97" s="54">
        <f t="shared" ref="R97" si="61">ROUND(F97/L97*100-100,2)</f>
        <v>4.53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7"/>
      <c r="K98" s="67"/>
      <c r="L98" s="67"/>
      <c r="M98" s="61"/>
      <c r="N98" s="64"/>
      <c r="O98" s="64"/>
      <c r="P98" s="63"/>
      <c r="Q98" s="61"/>
      <c r="R98" s="63"/>
    </row>
    <row r="99" spans="1:23" x14ac:dyDescent="0.5">
      <c r="B99" s="95" t="s">
        <v>116</v>
      </c>
      <c r="C99" s="95"/>
      <c r="D99" s="95"/>
      <c r="E99" s="95"/>
      <c r="F99" s="95"/>
      <c r="G99" s="95"/>
      <c r="H99" s="95"/>
      <c r="K99" s="68"/>
      <c r="L99" s="68"/>
    </row>
    <row r="100" spans="1:23" x14ac:dyDescent="0.5">
      <c r="B100" s="95" t="s">
        <v>115</v>
      </c>
      <c r="C100" s="95"/>
      <c r="D100" s="95"/>
      <c r="E100" s="95"/>
      <c r="F100" s="95"/>
      <c r="G100" s="95"/>
      <c r="H100" s="95"/>
      <c r="K100" s="69"/>
      <c r="L100" s="69"/>
    </row>
    <row r="101" spans="1:23" ht="21" customHeight="1" x14ac:dyDescent="0.5">
      <c r="B101" s="96" t="s">
        <v>130</v>
      </c>
      <c r="C101" s="96"/>
      <c r="D101" s="96"/>
      <c r="E101" s="96"/>
      <c r="F101" s="96"/>
      <c r="G101" s="96"/>
      <c r="H101" s="96"/>
      <c r="I101" s="8"/>
      <c r="K101" s="69"/>
      <c r="L101" s="69"/>
    </row>
    <row r="102" spans="1:23" x14ac:dyDescent="0.5">
      <c r="I102" s="8"/>
      <c r="K102" s="69"/>
      <c r="L102" s="69"/>
    </row>
    <row r="103" spans="1:23" x14ac:dyDescent="0.5">
      <c r="C103" s="3"/>
      <c r="D103" s="8"/>
      <c r="E103" s="8"/>
      <c r="F103" s="8"/>
      <c r="G103" s="12"/>
      <c r="H103" s="8"/>
      <c r="I103" s="8"/>
      <c r="K103" s="69"/>
      <c r="L103" s="69"/>
    </row>
    <row r="104" spans="1:23" x14ac:dyDescent="0.5">
      <c r="A104" s="101" t="s">
        <v>122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N104" s="77"/>
      <c r="O104" s="77"/>
      <c r="P104" s="77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108</v>
      </c>
      <c r="K106" s="2"/>
    </row>
    <row r="107" spans="1:23" x14ac:dyDescent="0.5">
      <c r="E107" s="2"/>
      <c r="H107" s="2"/>
      <c r="I107" s="3" t="s">
        <v>107</v>
      </c>
      <c r="J107" s="61"/>
      <c r="K107" s="4"/>
      <c r="L107" s="61"/>
    </row>
    <row r="108" spans="1:23" x14ac:dyDescent="0.5">
      <c r="A108" s="70"/>
      <c r="B108" s="71"/>
      <c r="C108" s="28" t="s">
        <v>91</v>
      </c>
      <c r="D108" s="99" t="s">
        <v>123</v>
      </c>
      <c r="E108" s="100"/>
      <c r="F108" s="102"/>
      <c r="G108" s="99" t="s">
        <v>124</v>
      </c>
      <c r="H108" s="100"/>
      <c r="I108" s="102"/>
      <c r="J108" s="72" t="s">
        <v>125</v>
      </c>
      <c r="K108" s="2"/>
    </row>
    <row r="109" spans="1:23" x14ac:dyDescent="0.5">
      <c r="A109" s="1" t="s">
        <v>1</v>
      </c>
      <c r="B109" s="73"/>
      <c r="C109" s="12" t="s">
        <v>92</v>
      </c>
      <c r="D109" s="38"/>
      <c r="E109" s="2"/>
      <c r="F109" s="37"/>
      <c r="H109" s="18"/>
      <c r="J109" s="74" t="s">
        <v>126</v>
      </c>
      <c r="K109" s="4"/>
      <c r="L109" s="61"/>
    </row>
    <row r="110" spans="1:23" x14ac:dyDescent="0.5">
      <c r="A110" s="3" t="s">
        <v>2</v>
      </c>
      <c r="B110" s="73" t="s">
        <v>94</v>
      </c>
      <c r="C110" s="12" t="s">
        <v>95</v>
      </c>
      <c r="D110" s="41" t="s">
        <v>96</v>
      </c>
      <c r="E110" s="97" t="s">
        <v>97</v>
      </c>
      <c r="F110" s="98"/>
      <c r="G110" s="41" t="s">
        <v>96</v>
      </c>
      <c r="H110" s="97" t="s">
        <v>97</v>
      </c>
      <c r="I110" s="98"/>
      <c r="J110" s="41" t="s">
        <v>96</v>
      </c>
      <c r="K110" s="99" t="s">
        <v>97</v>
      </c>
      <c r="L110" s="100"/>
    </row>
    <row r="111" spans="1:23" x14ac:dyDescent="0.5">
      <c r="A111" s="61"/>
      <c r="B111" s="65"/>
      <c r="C111" s="44" t="s">
        <v>98</v>
      </c>
      <c r="D111" s="65"/>
      <c r="E111" s="45" t="s">
        <v>99</v>
      </c>
      <c r="F111" s="46" t="s">
        <v>100</v>
      </c>
      <c r="G111" s="75"/>
      <c r="H111" s="45" t="s">
        <v>99</v>
      </c>
      <c r="I111" s="46" t="s">
        <v>101</v>
      </c>
      <c r="J111" s="76"/>
      <c r="K111" s="45" t="s">
        <v>99</v>
      </c>
      <c r="L111" s="51" t="s">
        <v>101</v>
      </c>
    </row>
    <row r="112" spans="1:23" x14ac:dyDescent="0.5">
      <c r="A112" s="3"/>
      <c r="B112" s="3" t="s">
        <v>3</v>
      </c>
      <c r="D112" s="77"/>
      <c r="E112" s="77">
        <v>8454431</v>
      </c>
      <c r="F112" s="77">
        <v>30139086.474872965</v>
      </c>
      <c r="H112" s="22">
        <v>8947881</v>
      </c>
      <c r="I112" s="22">
        <v>32040387</v>
      </c>
      <c r="J112" s="54"/>
      <c r="K112" s="54">
        <f>ROUND(E112/H112*100-100,2)</f>
        <v>-5.51</v>
      </c>
      <c r="L112" s="54">
        <f>ROUND(F112/I112*100-100,2)</f>
        <v>-5.93</v>
      </c>
      <c r="M112" s="78"/>
      <c r="N112" s="79"/>
      <c r="O112" s="79"/>
    </row>
    <row r="113" spans="1:17" x14ac:dyDescent="0.5">
      <c r="A113" s="3"/>
      <c r="D113" s="77"/>
      <c r="E113" s="77"/>
      <c r="F113" s="77"/>
      <c r="G113" s="22"/>
      <c r="H113" s="77"/>
      <c r="I113" s="77"/>
      <c r="J113" s="54"/>
      <c r="K113" s="54"/>
      <c r="L113" s="54"/>
      <c r="M113" s="78"/>
      <c r="N113" s="79"/>
      <c r="O113" s="79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1407130.1670243577</v>
      </c>
      <c r="F114" s="7">
        <f>SUM(F115,F118:F128)</f>
        <v>5017852.485447349</v>
      </c>
      <c r="G114" s="57"/>
      <c r="H114" s="7">
        <f>SUM(H115,H118:H128)</f>
        <v>1986185</v>
      </c>
      <c r="I114" s="7">
        <f>SUM(I115,I118:I128)</f>
        <v>7116557</v>
      </c>
      <c r="J114" s="54"/>
      <c r="K114" s="54">
        <f>ROUND(E114/H114*100-100,2)</f>
        <v>-29.15</v>
      </c>
      <c r="L114" s="54">
        <f>ROUND(F114/I114*100-100,2)</f>
        <v>-29.49</v>
      </c>
      <c r="M114" s="78"/>
      <c r="N114" s="79"/>
      <c r="O114" s="79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2">SUM(D116:D117)</f>
        <v>4292745.6302350005</v>
      </c>
      <c r="E115" s="7">
        <f t="shared" si="62"/>
        <v>642343.28137779725</v>
      </c>
      <c r="F115" s="7">
        <f t="shared" si="62"/>
        <v>2291649.3853592342</v>
      </c>
      <c r="G115" s="7">
        <f t="shared" ref="G115:I115" si="63">SUM(G116:G117)</f>
        <v>5817909</v>
      </c>
      <c r="H115" s="7">
        <f t="shared" si="63"/>
        <v>935614</v>
      </c>
      <c r="I115" s="7">
        <f t="shared" si="63"/>
        <v>3353053</v>
      </c>
      <c r="J115" s="54">
        <f>ROUND(D115/G115*100-100,2)</f>
        <v>-26.21</v>
      </c>
      <c r="K115" s="54">
        <f>ROUND(E115/H115*100-100,2)</f>
        <v>-31.35</v>
      </c>
      <c r="L115" s="54">
        <f>ROUND(F115/I115*100-100,2)</f>
        <v>-31.65</v>
      </c>
      <c r="M115" s="78"/>
      <c r="N115" s="80"/>
      <c r="O115" s="80"/>
    </row>
    <row r="116" spans="1:17" x14ac:dyDescent="0.5">
      <c r="B116" s="3" t="s">
        <v>10</v>
      </c>
      <c r="C116" s="12" t="s">
        <v>9</v>
      </c>
      <c r="D116" s="77">
        <v>794638.00211770006</v>
      </c>
      <c r="E116" s="77">
        <v>236229.4121107386</v>
      </c>
      <c r="F116" s="77">
        <v>843001.97704627039</v>
      </c>
      <c r="G116" s="22">
        <v>808069</v>
      </c>
      <c r="H116" s="22">
        <v>231889</v>
      </c>
      <c r="I116" s="22">
        <v>830570</v>
      </c>
      <c r="J116" s="54">
        <f t="shared" ref="J116:J120" si="64">ROUND(D116/G116*100-100,2)</f>
        <v>-1.66</v>
      </c>
      <c r="K116" s="54">
        <f t="shared" ref="K116:L120" si="65">ROUND(E116/H116*100-100,2)</f>
        <v>1.87</v>
      </c>
      <c r="L116" s="54">
        <f t="shared" si="65"/>
        <v>1.5</v>
      </c>
      <c r="M116" s="9"/>
      <c r="N116" s="9"/>
      <c r="O116" s="80"/>
    </row>
    <row r="117" spans="1:17" x14ac:dyDescent="0.5">
      <c r="B117" s="3" t="s">
        <v>11</v>
      </c>
      <c r="C117" s="12" t="s">
        <v>9</v>
      </c>
      <c r="D117" s="77">
        <v>3498107.6281173001</v>
      </c>
      <c r="E117" s="77">
        <v>406113.86926705868</v>
      </c>
      <c r="F117" s="77">
        <v>1448647.408312964</v>
      </c>
      <c r="G117" s="22">
        <v>5009840</v>
      </c>
      <c r="H117" s="22">
        <v>703725</v>
      </c>
      <c r="I117" s="22">
        <v>2522483</v>
      </c>
      <c r="J117" s="54">
        <f t="shared" si="64"/>
        <v>-30.18</v>
      </c>
      <c r="K117" s="54">
        <f t="shared" si="65"/>
        <v>-42.29</v>
      </c>
      <c r="L117" s="54">
        <f t="shared" si="65"/>
        <v>-42.57</v>
      </c>
      <c r="M117" s="9"/>
      <c r="N117" s="9"/>
      <c r="O117" s="80"/>
    </row>
    <row r="118" spans="1:17" x14ac:dyDescent="0.5">
      <c r="A118" s="8"/>
      <c r="B118" s="3" t="s">
        <v>12</v>
      </c>
      <c r="C118" s="12" t="s">
        <v>9</v>
      </c>
      <c r="D118" s="77">
        <v>215170.29571999999</v>
      </c>
      <c r="E118" s="77">
        <v>135028.1295569491</v>
      </c>
      <c r="F118" s="77">
        <v>482017.33635338326</v>
      </c>
      <c r="G118" s="22">
        <v>216482</v>
      </c>
      <c r="H118" s="22">
        <v>130099</v>
      </c>
      <c r="I118" s="22">
        <v>465402</v>
      </c>
      <c r="J118" s="54">
        <f t="shared" si="64"/>
        <v>-0.61</v>
      </c>
      <c r="K118" s="54">
        <f t="shared" si="65"/>
        <v>3.79</v>
      </c>
      <c r="L118" s="54">
        <f t="shared" si="65"/>
        <v>3.57</v>
      </c>
      <c r="M118" s="9"/>
      <c r="N118" s="9"/>
      <c r="O118" s="80"/>
    </row>
    <row r="119" spans="1:17" x14ac:dyDescent="0.5">
      <c r="A119" s="8"/>
      <c r="B119" s="3" t="s">
        <v>13</v>
      </c>
      <c r="C119" s="12" t="s">
        <v>9</v>
      </c>
      <c r="D119" s="77">
        <v>533382.40284190001</v>
      </c>
      <c r="E119" s="77">
        <v>86589.476562997806</v>
      </c>
      <c r="F119" s="77">
        <v>308129.85912462103</v>
      </c>
      <c r="G119" s="22">
        <v>579358</v>
      </c>
      <c r="H119" s="22">
        <v>86046</v>
      </c>
      <c r="I119" s="22">
        <v>308185</v>
      </c>
      <c r="J119" s="54">
        <f t="shared" si="64"/>
        <v>-7.94</v>
      </c>
      <c r="K119" s="54">
        <f t="shared" si="65"/>
        <v>0.63</v>
      </c>
      <c r="L119" s="54">
        <f t="shared" si="65"/>
        <v>-0.02</v>
      </c>
      <c r="M119" s="9"/>
      <c r="N119" s="9"/>
      <c r="O119" s="80"/>
    </row>
    <row r="120" spans="1:17" x14ac:dyDescent="0.5">
      <c r="A120" s="8"/>
      <c r="B120" s="3" t="s">
        <v>14</v>
      </c>
      <c r="C120" s="12" t="s">
        <v>9</v>
      </c>
      <c r="D120" s="77">
        <v>594103.71802479995</v>
      </c>
      <c r="E120" s="77">
        <v>45666.864649939802</v>
      </c>
      <c r="F120" s="77">
        <v>162770.16318473982</v>
      </c>
      <c r="G120" s="22">
        <v>1448956</v>
      </c>
      <c r="H120" s="22">
        <v>102720</v>
      </c>
      <c r="I120" s="22">
        <v>367572</v>
      </c>
      <c r="J120" s="54">
        <f t="shared" si="64"/>
        <v>-59</v>
      </c>
      <c r="K120" s="54">
        <f t="shared" si="65"/>
        <v>-55.54</v>
      </c>
      <c r="L120" s="54">
        <f t="shared" si="65"/>
        <v>-55.72</v>
      </c>
      <c r="M120" s="9"/>
      <c r="N120" s="9"/>
      <c r="O120" s="80"/>
    </row>
    <row r="121" spans="1:17" x14ac:dyDescent="0.5">
      <c r="A121" s="8"/>
      <c r="B121" s="3" t="s">
        <v>104</v>
      </c>
      <c r="C121" s="12" t="s">
        <v>9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54">
        <v>0</v>
      </c>
      <c r="K121" s="54">
        <v>0</v>
      </c>
      <c r="L121" s="54">
        <v>0</v>
      </c>
      <c r="M121" s="9"/>
      <c r="N121" s="9"/>
      <c r="O121" s="80"/>
    </row>
    <row r="122" spans="1:17" x14ac:dyDescent="0.5">
      <c r="A122" s="8"/>
      <c r="B122" s="3" t="s">
        <v>15</v>
      </c>
      <c r="C122" s="12" t="s">
        <v>9</v>
      </c>
      <c r="D122" s="77">
        <v>46668.705999999998</v>
      </c>
      <c r="E122" s="77">
        <v>39961.239232300999</v>
      </c>
      <c r="F122" s="77">
        <v>142527.35742480503</v>
      </c>
      <c r="G122" s="22">
        <v>42968</v>
      </c>
      <c r="H122" s="22">
        <v>46462</v>
      </c>
      <c r="I122" s="22">
        <v>166527</v>
      </c>
      <c r="J122" s="54">
        <f>ROUND(D122/G122*100-100,2)</f>
        <v>8.61</v>
      </c>
      <c r="K122" s="54">
        <f>ROUND(E122/H122*100-100,2)</f>
        <v>-13.99</v>
      </c>
      <c r="L122" s="54">
        <f>ROUND(F122/I122*100-100,2)</f>
        <v>-14.41</v>
      </c>
      <c r="M122" s="9"/>
      <c r="N122" s="9"/>
      <c r="O122" s="80"/>
    </row>
    <row r="123" spans="1:17" x14ac:dyDescent="0.5">
      <c r="A123" s="8"/>
      <c r="B123" s="3" t="s">
        <v>16</v>
      </c>
      <c r="C123" s="12" t="s">
        <v>9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54">
        <v>0</v>
      </c>
      <c r="K123" s="54">
        <v>0</v>
      </c>
      <c r="L123" s="54">
        <v>0</v>
      </c>
      <c r="M123" s="9"/>
      <c r="N123" s="9"/>
      <c r="O123" s="80"/>
    </row>
    <row r="124" spans="1:17" x14ac:dyDescent="0.5">
      <c r="A124" s="8"/>
      <c r="B124" s="3" t="s">
        <v>17</v>
      </c>
      <c r="C124" s="12" t="s">
        <v>9</v>
      </c>
      <c r="D124" s="77">
        <v>28187.617018599998</v>
      </c>
      <c r="E124" s="77">
        <v>24434.463590989697</v>
      </c>
      <c r="F124" s="77">
        <v>87115.843341087748</v>
      </c>
      <c r="G124" s="22">
        <v>27126</v>
      </c>
      <c r="H124" s="22">
        <v>26677</v>
      </c>
      <c r="I124" s="22">
        <v>95491</v>
      </c>
      <c r="J124" s="54">
        <f t="shared" ref="J124:L125" si="66">ROUND(D124/G124*100-100,2)</f>
        <v>3.91</v>
      </c>
      <c r="K124" s="54">
        <f t="shared" si="66"/>
        <v>-8.41</v>
      </c>
      <c r="L124" s="54">
        <f t="shared" si="66"/>
        <v>-8.77</v>
      </c>
      <c r="M124" s="9"/>
      <c r="N124" s="9"/>
      <c r="O124" s="80"/>
    </row>
    <row r="125" spans="1:17" x14ac:dyDescent="0.5">
      <c r="A125" s="8"/>
      <c r="B125" s="3" t="s">
        <v>18</v>
      </c>
      <c r="C125" s="12" t="s">
        <v>9</v>
      </c>
      <c r="D125" s="77">
        <v>243018.96779739999</v>
      </c>
      <c r="E125" s="77">
        <v>72960.622710734096</v>
      </c>
      <c r="F125" s="77">
        <v>260519.45512996434</v>
      </c>
      <c r="G125" s="22">
        <v>320978</v>
      </c>
      <c r="H125" s="22">
        <v>107083</v>
      </c>
      <c r="I125" s="22">
        <v>384555</v>
      </c>
      <c r="J125" s="54">
        <f t="shared" si="66"/>
        <v>-24.29</v>
      </c>
      <c r="K125" s="54">
        <f t="shared" si="66"/>
        <v>-31.87</v>
      </c>
      <c r="L125" s="54">
        <f t="shared" si="66"/>
        <v>-32.25</v>
      </c>
      <c r="M125" s="9"/>
      <c r="N125" s="9"/>
      <c r="O125" s="80"/>
    </row>
    <row r="126" spans="1:17" x14ac:dyDescent="0.5">
      <c r="A126" s="8"/>
      <c r="B126" s="3" t="s">
        <v>19</v>
      </c>
      <c r="C126" s="12" t="s">
        <v>9</v>
      </c>
      <c r="D126" s="77">
        <v>0</v>
      </c>
      <c r="E126" s="77">
        <v>0</v>
      </c>
      <c r="F126" s="77">
        <v>0</v>
      </c>
      <c r="G126" s="77">
        <v>765734</v>
      </c>
      <c r="H126" s="77">
        <v>114364</v>
      </c>
      <c r="I126" s="77">
        <v>411093</v>
      </c>
      <c r="J126" s="54">
        <f t="shared" ref="J126" si="67">ROUND(D126/G126*100-100,2)</f>
        <v>-100</v>
      </c>
      <c r="K126" s="54">
        <f t="shared" ref="K126" si="68">ROUND(E126/H126*100-100,2)</f>
        <v>-100</v>
      </c>
      <c r="L126" s="54">
        <f t="shared" ref="L126" si="69">ROUND(F126/I126*100-100,2)</f>
        <v>-100</v>
      </c>
      <c r="M126" s="9"/>
      <c r="N126" s="9"/>
      <c r="O126" s="80"/>
    </row>
    <row r="127" spans="1:17" x14ac:dyDescent="0.5">
      <c r="A127" s="8"/>
      <c r="B127" s="3" t="s">
        <v>20</v>
      </c>
      <c r="C127" s="12" t="s">
        <v>9</v>
      </c>
      <c r="D127" s="77">
        <v>114046.04464000001</v>
      </c>
      <c r="E127" s="77">
        <v>148672.72999494051</v>
      </c>
      <c r="F127" s="77">
        <v>530245.15630715783</v>
      </c>
      <c r="G127" s="22">
        <v>114157</v>
      </c>
      <c r="H127" s="22">
        <v>138251</v>
      </c>
      <c r="I127" s="22">
        <v>495109</v>
      </c>
      <c r="J127" s="54">
        <f>ROUND(D127/G127*100-100,2)</f>
        <v>-0.1</v>
      </c>
      <c r="K127" s="54">
        <f>ROUND(E127/H127*100-100,2)</f>
        <v>7.54</v>
      </c>
      <c r="L127" s="54">
        <f>ROUND(F127/I127*100-100,2)</f>
        <v>7.1</v>
      </c>
      <c r="M127" s="9"/>
      <c r="N127" s="9"/>
      <c r="O127" s="80"/>
    </row>
    <row r="128" spans="1:17" x14ac:dyDescent="0.5">
      <c r="A128" s="8"/>
      <c r="B128" s="3" t="s">
        <v>21</v>
      </c>
      <c r="C128" s="12" t="s">
        <v>7</v>
      </c>
      <c r="D128" s="54"/>
      <c r="E128" s="77">
        <v>211473.35934770829</v>
      </c>
      <c r="F128" s="77">
        <v>752877.92922235664</v>
      </c>
      <c r="G128" s="54" t="s">
        <v>114</v>
      </c>
      <c r="H128" s="22">
        <v>298869</v>
      </c>
      <c r="I128" s="22">
        <v>1069570</v>
      </c>
      <c r="J128" s="54"/>
      <c r="K128" s="54">
        <f>ROUND(E128/H128*100-100,2)</f>
        <v>-29.24</v>
      </c>
      <c r="L128" s="54">
        <f>ROUND(F128/I128*100-100,2)</f>
        <v>-29.61</v>
      </c>
      <c r="M128" s="9"/>
      <c r="N128" s="9"/>
      <c r="O128" s="80"/>
    </row>
    <row r="129" spans="1:15" x14ac:dyDescent="0.5">
      <c r="A129" s="8"/>
      <c r="B129" s="3"/>
      <c r="C129" s="12"/>
      <c r="D129" s="77"/>
      <c r="E129" s="77"/>
      <c r="F129" s="77"/>
      <c r="G129" s="22"/>
      <c r="H129" s="22"/>
      <c r="I129" s="22"/>
      <c r="J129" s="54"/>
      <c r="K129" s="54"/>
      <c r="L129" s="54"/>
      <c r="M129" s="9"/>
      <c r="N129" s="9"/>
      <c r="O129" s="80"/>
    </row>
    <row r="130" spans="1:15" x14ac:dyDescent="0.5">
      <c r="A130" s="12" t="s">
        <v>22</v>
      </c>
      <c r="B130" s="3" t="s">
        <v>23</v>
      </c>
      <c r="C130" s="12"/>
      <c r="D130" s="77"/>
      <c r="E130" s="7">
        <f t="shared" ref="E130:I130" si="70">SUM(E131:E143)</f>
        <v>5030896.4796491666</v>
      </c>
      <c r="F130" s="7">
        <f t="shared" si="70"/>
        <v>17932970.496482603</v>
      </c>
      <c r="G130" s="77"/>
      <c r="H130" s="7">
        <f t="shared" si="70"/>
        <v>4996182</v>
      </c>
      <c r="I130" s="7">
        <f t="shared" si="70"/>
        <v>17887039</v>
      </c>
      <c r="J130" s="54"/>
      <c r="K130" s="54">
        <f t="shared" ref="K130:L133" si="71">ROUND(E130/H130*100-100,2)</f>
        <v>0.69</v>
      </c>
      <c r="L130" s="54">
        <f t="shared" si="71"/>
        <v>0.26</v>
      </c>
      <c r="M130" s="9"/>
      <c r="N130" s="9"/>
      <c r="O130" s="80"/>
    </row>
    <row r="131" spans="1:15" x14ac:dyDescent="0.5">
      <c r="A131" s="8"/>
      <c r="B131" s="3" t="s">
        <v>24</v>
      </c>
      <c r="C131" s="12" t="s">
        <v>9</v>
      </c>
      <c r="D131" s="77">
        <v>1550</v>
      </c>
      <c r="E131" s="77">
        <v>733</v>
      </c>
      <c r="F131" s="77">
        <v>2606</v>
      </c>
      <c r="G131" s="77">
        <v>433</v>
      </c>
      <c r="H131" s="77">
        <v>243</v>
      </c>
      <c r="I131" s="77">
        <v>871</v>
      </c>
      <c r="J131" s="54">
        <f>ROUND(D131/G131*100-100,2)</f>
        <v>257.97000000000003</v>
      </c>
      <c r="K131" s="54">
        <f t="shared" ref="K131" si="72">ROUND(E131/H131*100-100,2)</f>
        <v>201.65</v>
      </c>
      <c r="L131" s="54">
        <f t="shared" ref="L131" si="73">ROUND(F131/I131*100-100,2)</f>
        <v>199.2</v>
      </c>
      <c r="M131" s="9"/>
      <c r="N131" s="9"/>
      <c r="O131" s="80"/>
    </row>
    <row r="132" spans="1:15" x14ac:dyDescent="0.5">
      <c r="A132" s="8"/>
      <c r="B132" s="3" t="s">
        <v>25</v>
      </c>
      <c r="C132" s="12" t="s">
        <v>9</v>
      </c>
      <c r="D132" s="77">
        <v>307774.53121089999</v>
      </c>
      <c r="E132" s="77">
        <v>214532.5662841358</v>
      </c>
      <c r="F132" s="77">
        <v>765123.86855377897</v>
      </c>
      <c r="G132" s="22">
        <v>255798</v>
      </c>
      <c r="H132" s="22">
        <v>190067</v>
      </c>
      <c r="I132" s="22">
        <v>680700</v>
      </c>
      <c r="J132" s="54">
        <f>ROUND(D132/G132*100-100,2)</f>
        <v>20.32</v>
      </c>
      <c r="K132" s="54">
        <f t="shared" si="71"/>
        <v>12.87</v>
      </c>
      <c r="L132" s="54">
        <f t="shared" si="71"/>
        <v>12.4</v>
      </c>
      <c r="M132" s="9"/>
      <c r="N132" s="9"/>
      <c r="O132" s="80"/>
    </row>
    <row r="133" spans="1:15" x14ac:dyDescent="0.5">
      <c r="A133" s="8"/>
      <c r="B133" s="3" t="s">
        <v>111</v>
      </c>
      <c r="C133" s="12" t="s">
        <v>9</v>
      </c>
      <c r="D133" s="77">
        <v>321771.27373289998</v>
      </c>
      <c r="E133" s="77">
        <v>469146.02123608656</v>
      </c>
      <c r="F133" s="77">
        <v>1672481.118636668</v>
      </c>
      <c r="G133" s="22">
        <v>335794</v>
      </c>
      <c r="H133" s="22">
        <v>505102</v>
      </c>
      <c r="I133" s="22">
        <v>1808997</v>
      </c>
      <c r="J133" s="54">
        <f>ROUND(D133/G133*100-100,2)</f>
        <v>-4.18</v>
      </c>
      <c r="K133" s="54">
        <f t="shared" si="71"/>
        <v>-7.12</v>
      </c>
      <c r="L133" s="54">
        <f t="shared" si="71"/>
        <v>-7.55</v>
      </c>
      <c r="M133" s="9"/>
      <c r="N133" s="9"/>
      <c r="O133" s="80"/>
    </row>
    <row r="134" spans="1:15" x14ac:dyDescent="0.5">
      <c r="A134" s="8"/>
      <c r="B134" s="3" t="s">
        <v>27</v>
      </c>
      <c r="C134" s="12" t="s">
        <v>9</v>
      </c>
      <c r="D134" s="77">
        <v>1</v>
      </c>
      <c r="E134" s="77">
        <v>1</v>
      </c>
      <c r="F134" s="77">
        <v>2</v>
      </c>
      <c r="G134" s="77">
        <v>2</v>
      </c>
      <c r="H134" s="77">
        <v>2</v>
      </c>
      <c r="I134" s="77">
        <v>6</v>
      </c>
      <c r="J134" s="54">
        <f>ROUND(D134/G134*100-100,2)</f>
        <v>-50</v>
      </c>
      <c r="K134" s="54">
        <f t="shared" ref="K134" si="74">ROUND(E134/H134*100-100,2)</f>
        <v>-50</v>
      </c>
      <c r="L134" s="54">
        <f t="shared" ref="L134" si="75">ROUND(F134/I134*100-100,2)</f>
        <v>-66.67</v>
      </c>
      <c r="M134" s="9"/>
      <c r="N134" s="9"/>
      <c r="O134" s="80"/>
    </row>
    <row r="135" spans="1:15" x14ac:dyDescent="0.5">
      <c r="A135" s="8"/>
      <c r="B135" s="3" t="s">
        <v>28</v>
      </c>
      <c r="C135" s="12" t="s">
        <v>9</v>
      </c>
      <c r="D135" s="77">
        <v>10142.874528</v>
      </c>
      <c r="E135" s="77">
        <v>8228.3057975358006</v>
      </c>
      <c r="F135" s="77">
        <v>29304.982996248043</v>
      </c>
      <c r="G135" s="22">
        <v>12197</v>
      </c>
      <c r="H135" s="22">
        <v>9510</v>
      </c>
      <c r="I135" s="22">
        <v>34042</v>
      </c>
      <c r="J135" s="54">
        <f t="shared" ref="J135:L141" si="76">ROUND(D135/G135*100-100,2)</f>
        <v>-16.84</v>
      </c>
      <c r="K135" s="54">
        <f t="shared" si="76"/>
        <v>-13.48</v>
      </c>
      <c r="L135" s="54">
        <f t="shared" si="76"/>
        <v>-13.92</v>
      </c>
      <c r="M135" s="9"/>
      <c r="N135" s="9"/>
      <c r="O135" s="80"/>
    </row>
    <row r="136" spans="1:15" x14ac:dyDescent="0.5">
      <c r="A136" s="8"/>
      <c r="B136" s="3" t="s">
        <v>29</v>
      </c>
      <c r="C136" s="12" t="s">
        <v>30</v>
      </c>
      <c r="D136" s="77">
        <v>253527</v>
      </c>
      <c r="E136" s="77">
        <v>1393574.2842594059</v>
      </c>
      <c r="F136" s="77">
        <v>4966196.6066960227</v>
      </c>
      <c r="G136" s="22">
        <v>260380</v>
      </c>
      <c r="H136" s="22">
        <v>1399580</v>
      </c>
      <c r="I136" s="22">
        <v>5010468</v>
      </c>
      <c r="J136" s="54">
        <f t="shared" si="76"/>
        <v>-2.63</v>
      </c>
      <c r="K136" s="54">
        <f t="shared" si="76"/>
        <v>-0.43</v>
      </c>
      <c r="L136" s="54">
        <f t="shared" si="76"/>
        <v>-0.88</v>
      </c>
      <c r="M136" s="9"/>
      <c r="N136" s="9"/>
      <c r="O136" s="80"/>
    </row>
    <row r="137" spans="1:15" x14ac:dyDescent="0.5">
      <c r="A137" s="8"/>
      <c r="B137" s="3" t="s">
        <v>31</v>
      </c>
      <c r="C137" s="12" t="s">
        <v>9</v>
      </c>
      <c r="D137" s="77">
        <v>516021.61503250001</v>
      </c>
      <c r="E137" s="77">
        <v>873312.51714079781</v>
      </c>
      <c r="F137" s="77">
        <v>3112544.3954941509</v>
      </c>
      <c r="G137" s="22">
        <v>508708</v>
      </c>
      <c r="H137" s="22">
        <v>869506</v>
      </c>
      <c r="I137" s="22">
        <v>3112849</v>
      </c>
      <c r="J137" s="54">
        <f t="shared" si="76"/>
        <v>1.44</v>
      </c>
      <c r="K137" s="54">
        <f t="shared" si="76"/>
        <v>0.44</v>
      </c>
      <c r="L137" s="54">
        <f t="shared" si="76"/>
        <v>-0.01</v>
      </c>
      <c r="M137" s="9"/>
      <c r="N137" s="9"/>
      <c r="O137" s="80"/>
    </row>
    <row r="138" spans="1:15" x14ac:dyDescent="0.5">
      <c r="A138" s="8"/>
      <c r="B138" s="3" t="s">
        <v>32</v>
      </c>
      <c r="C138" s="12" t="s">
        <v>9</v>
      </c>
      <c r="D138" s="77">
        <v>219229.14876129996</v>
      </c>
      <c r="E138" s="77">
        <v>297780.95260871045</v>
      </c>
      <c r="F138" s="77">
        <v>1061672.7093277005</v>
      </c>
      <c r="G138" s="22">
        <v>226199</v>
      </c>
      <c r="H138" s="22">
        <v>302415</v>
      </c>
      <c r="I138" s="22">
        <v>1082611</v>
      </c>
      <c r="J138" s="54">
        <f t="shared" si="76"/>
        <v>-3.08</v>
      </c>
      <c r="K138" s="54">
        <f t="shared" si="76"/>
        <v>-1.53</v>
      </c>
      <c r="L138" s="54">
        <f t="shared" si="76"/>
        <v>-1.93</v>
      </c>
      <c r="M138" s="9"/>
      <c r="N138" s="9"/>
      <c r="O138" s="80"/>
    </row>
    <row r="139" spans="1:15" x14ac:dyDescent="0.5">
      <c r="A139" s="8"/>
      <c r="B139" s="3" t="s">
        <v>33</v>
      </c>
      <c r="C139" s="12" t="s">
        <v>9</v>
      </c>
      <c r="D139" s="77">
        <v>36000.288935899996</v>
      </c>
      <c r="E139" s="77">
        <v>33716.225671704902</v>
      </c>
      <c r="F139" s="77">
        <v>120118.18144982879</v>
      </c>
      <c r="G139" s="22">
        <v>39199</v>
      </c>
      <c r="H139" s="22">
        <v>34851</v>
      </c>
      <c r="I139" s="22">
        <v>124870</v>
      </c>
      <c r="J139" s="54">
        <f t="shared" si="76"/>
        <v>-8.16</v>
      </c>
      <c r="K139" s="54">
        <f t="shared" si="76"/>
        <v>-3.26</v>
      </c>
      <c r="L139" s="54">
        <f t="shared" si="76"/>
        <v>-3.81</v>
      </c>
      <c r="M139" s="9"/>
      <c r="N139" s="9"/>
      <c r="O139" s="80"/>
    </row>
    <row r="140" spans="1:15" x14ac:dyDescent="0.5">
      <c r="A140" s="8"/>
      <c r="B140" s="3" t="s">
        <v>34</v>
      </c>
      <c r="C140" s="12" t="s">
        <v>30</v>
      </c>
      <c r="D140" s="77">
        <v>84511</v>
      </c>
      <c r="E140" s="77">
        <v>1202811.3077777154</v>
      </c>
      <c r="F140" s="77">
        <v>4288362.5998263974</v>
      </c>
      <c r="G140" s="22">
        <v>80067</v>
      </c>
      <c r="H140" s="22">
        <v>1153342</v>
      </c>
      <c r="I140" s="22">
        <v>4128555</v>
      </c>
      <c r="J140" s="54">
        <f t="shared" si="76"/>
        <v>5.55</v>
      </c>
      <c r="K140" s="54">
        <f t="shared" si="76"/>
        <v>4.29</v>
      </c>
      <c r="L140" s="54">
        <f t="shared" si="76"/>
        <v>3.87</v>
      </c>
      <c r="M140" s="9"/>
      <c r="N140" s="9"/>
      <c r="O140" s="80"/>
    </row>
    <row r="141" spans="1:15" x14ac:dyDescent="0.5">
      <c r="A141" s="8"/>
      <c r="B141" s="3" t="s">
        <v>35</v>
      </c>
      <c r="C141" s="12" t="s">
        <v>9</v>
      </c>
      <c r="D141" s="77">
        <v>71830.427635500004</v>
      </c>
      <c r="E141" s="77">
        <v>99166.190047636497</v>
      </c>
      <c r="F141" s="77">
        <v>353394.8744123542</v>
      </c>
      <c r="G141" s="22">
        <v>83918</v>
      </c>
      <c r="H141" s="22">
        <v>111598</v>
      </c>
      <c r="I141" s="22">
        <v>399516</v>
      </c>
      <c r="J141" s="54">
        <f t="shared" si="76"/>
        <v>-14.4</v>
      </c>
      <c r="K141" s="54">
        <f t="shared" si="76"/>
        <v>-11.14</v>
      </c>
      <c r="L141" s="54">
        <f t="shared" si="76"/>
        <v>-11.54</v>
      </c>
      <c r="M141" s="9"/>
      <c r="N141" s="9"/>
      <c r="O141" s="80"/>
    </row>
    <row r="142" spans="1:15" x14ac:dyDescent="0.5">
      <c r="A142" s="8"/>
      <c r="B142" s="3" t="s">
        <v>36</v>
      </c>
      <c r="C142" s="12" t="s">
        <v>37</v>
      </c>
      <c r="D142" s="54"/>
      <c r="E142" s="77">
        <v>216104.24511986881</v>
      </c>
      <c r="F142" s="77">
        <v>770298.63328993658</v>
      </c>
      <c r="G142" s="54" t="s">
        <v>114</v>
      </c>
      <c r="H142" s="22">
        <v>216701</v>
      </c>
      <c r="I142" s="22">
        <v>775791</v>
      </c>
      <c r="J142" s="54"/>
      <c r="K142" s="54">
        <f>ROUND(E142/H142*100-100,2)</f>
        <v>-0.28000000000000003</v>
      </c>
      <c r="L142" s="54">
        <f>ROUND(F142/I142*100-100,2)</f>
        <v>-0.71</v>
      </c>
      <c r="M142" s="9"/>
      <c r="N142" s="9"/>
      <c r="O142" s="80"/>
    </row>
    <row r="143" spans="1:15" x14ac:dyDescent="0.5">
      <c r="A143" s="8"/>
      <c r="B143" s="3" t="s">
        <v>38</v>
      </c>
      <c r="C143" s="12" t="s">
        <v>37</v>
      </c>
      <c r="D143" s="54"/>
      <c r="E143" s="77">
        <v>221789.86370556831</v>
      </c>
      <c r="F143" s="77">
        <v>790864.52579951624</v>
      </c>
      <c r="G143" s="54" t="s">
        <v>114</v>
      </c>
      <c r="H143" s="22">
        <v>203265</v>
      </c>
      <c r="I143" s="22">
        <v>727763</v>
      </c>
      <c r="J143" s="54"/>
      <c r="K143" s="54">
        <f>ROUND(E143/H143*100-100,2)</f>
        <v>9.11</v>
      </c>
      <c r="L143" s="54">
        <f>ROUND(F143/I143*100-100,2)</f>
        <v>8.67</v>
      </c>
      <c r="M143" s="9"/>
      <c r="N143" s="9"/>
      <c r="O143" s="80"/>
    </row>
    <row r="144" spans="1:15" x14ac:dyDescent="0.5">
      <c r="A144" s="8"/>
      <c r="B144" s="3"/>
      <c r="C144" s="12"/>
      <c r="D144" s="77"/>
      <c r="E144" s="77"/>
      <c r="F144" s="77"/>
      <c r="G144" s="22"/>
      <c r="H144" s="22"/>
      <c r="I144" s="22"/>
      <c r="J144" s="54"/>
      <c r="K144" s="54"/>
      <c r="L144" s="54"/>
      <c r="M144" s="9"/>
      <c r="N144" s="9"/>
      <c r="O144" s="80"/>
    </row>
    <row r="145" spans="1:16" x14ac:dyDescent="0.5">
      <c r="A145" s="12" t="s">
        <v>39</v>
      </c>
      <c r="B145" s="3" t="s">
        <v>40</v>
      </c>
      <c r="C145" s="12"/>
      <c r="D145" s="77"/>
      <c r="E145" s="7">
        <f t="shared" ref="E145:I145" si="77">SUM(E146:E149)</f>
        <v>218553.81201546759</v>
      </c>
      <c r="F145" s="7">
        <f t="shared" si="77"/>
        <v>778714.23244180577</v>
      </c>
      <c r="G145" s="77"/>
      <c r="H145" s="7">
        <f t="shared" si="77"/>
        <v>160191</v>
      </c>
      <c r="I145" s="7">
        <f t="shared" si="77"/>
        <v>573333</v>
      </c>
      <c r="J145" s="54"/>
      <c r="K145" s="54">
        <f t="shared" ref="K145:L147" si="78">ROUND(E145/H145*100-100,2)</f>
        <v>36.43</v>
      </c>
      <c r="L145" s="54">
        <f t="shared" si="78"/>
        <v>35.82</v>
      </c>
      <c r="M145" s="9"/>
      <c r="N145" s="9"/>
      <c r="O145" s="80"/>
    </row>
    <row r="146" spans="1:16" x14ac:dyDescent="0.5">
      <c r="A146" s="8"/>
      <c r="B146" s="3" t="s">
        <v>41</v>
      </c>
      <c r="C146" s="12" t="s">
        <v>9</v>
      </c>
      <c r="D146" s="77">
        <v>40646</v>
      </c>
      <c r="E146" s="77">
        <v>5598</v>
      </c>
      <c r="F146" s="77">
        <v>19919</v>
      </c>
      <c r="G146" s="77">
        <v>80436</v>
      </c>
      <c r="H146" s="77">
        <v>11849</v>
      </c>
      <c r="I146" s="77">
        <v>42286</v>
      </c>
      <c r="J146" s="54">
        <f>ROUND(D146/G146*100-100,2)</f>
        <v>-49.47</v>
      </c>
      <c r="K146" s="54">
        <f t="shared" ref="K146" si="79">ROUND(E146/H146*100-100,2)</f>
        <v>-52.76</v>
      </c>
      <c r="L146" s="54">
        <f t="shared" ref="L146" si="80">ROUND(F146/I146*100-100,2)</f>
        <v>-52.89</v>
      </c>
      <c r="M146" s="9"/>
      <c r="N146" s="9"/>
      <c r="O146" s="80"/>
    </row>
    <row r="147" spans="1:16" x14ac:dyDescent="0.5">
      <c r="A147" s="8"/>
      <c r="B147" s="3" t="s">
        <v>42</v>
      </c>
      <c r="C147" s="12" t="s">
        <v>9</v>
      </c>
      <c r="D147" s="77">
        <v>1541936.930525</v>
      </c>
      <c r="E147" s="77">
        <v>201431.81201546759</v>
      </c>
      <c r="F147" s="77">
        <v>717870.23244180577</v>
      </c>
      <c r="G147" s="22">
        <v>1009106</v>
      </c>
      <c r="H147" s="22">
        <v>129467</v>
      </c>
      <c r="I147" s="22">
        <v>463609</v>
      </c>
      <c r="J147" s="54">
        <f>ROUND(D147/G147*100-100,2)</f>
        <v>52.8</v>
      </c>
      <c r="K147" s="54">
        <f t="shared" si="78"/>
        <v>55.59</v>
      </c>
      <c r="L147" s="54">
        <f t="shared" si="78"/>
        <v>54.84</v>
      </c>
      <c r="M147" s="9"/>
      <c r="N147" s="9"/>
      <c r="O147" s="80"/>
    </row>
    <row r="148" spans="1:16" x14ac:dyDescent="0.5">
      <c r="A148" s="8"/>
      <c r="B148" s="3" t="s">
        <v>43</v>
      </c>
      <c r="C148" s="12" t="s">
        <v>9</v>
      </c>
      <c r="D148" s="77">
        <v>69409</v>
      </c>
      <c r="E148" s="77">
        <v>11524</v>
      </c>
      <c r="F148" s="77">
        <v>40925</v>
      </c>
      <c r="G148" s="77">
        <v>98992</v>
      </c>
      <c r="H148" s="77">
        <v>18875</v>
      </c>
      <c r="I148" s="77">
        <v>67438</v>
      </c>
      <c r="J148" s="54">
        <f>ROUND(D148/G148*100-100,2)</f>
        <v>-29.88</v>
      </c>
      <c r="K148" s="54">
        <f t="shared" ref="K148" si="81">ROUND(E148/H148*100-100,2)</f>
        <v>-38.950000000000003</v>
      </c>
      <c r="L148" s="54">
        <f t="shared" ref="L148" si="82">ROUND(F148/I148*100-100,2)</f>
        <v>-39.31</v>
      </c>
      <c r="M148" s="9"/>
      <c r="N148" s="9"/>
      <c r="O148" s="80"/>
    </row>
    <row r="149" spans="1:16" x14ac:dyDescent="0.5">
      <c r="A149" s="8"/>
      <c r="B149" s="3" t="s">
        <v>44</v>
      </c>
      <c r="C149" s="12" t="s">
        <v>9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54">
        <v>0</v>
      </c>
      <c r="K149" s="54">
        <v>0</v>
      </c>
      <c r="L149" s="54">
        <v>0</v>
      </c>
      <c r="M149" s="9"/>
      <c r="N149" s="9"/>
      <c r="O149" s="80"/>
    </row>
    <row r="150" spans="1:16" x14ac:dyDescent="0.5">
      <c r="A150" s="8"/>
      <c r="B150" s="3"/>
      <c r="C150" s="12"/>
      <c r="D150" s="77"/>
      <c r="E150" s="77"/>
      <c r="F150" s="77"/>
      <c r="G150" s="22"/>
      <c r="H150" s="22"/>
      <c r="I150" s="22"/>
      <c r="J150" s="54"/>
      <c r="K150" s="54"/>
      <c r="L150" s="54"/>
      <c r="M150" s="9"/>
      <c r="N150" s="9"/>
      <c r="O150" s="80"/>
      <c r="P150" s="19"/>
    </row>
    <row r="151" spans="1:16" x14ac:dyDescent="0.5">
      <c r="A151" s="8" t="s">
        <v>45</v>
      </c>
      <c r="B151" s="3" t="s">
        <v>46</v>
      </c>
      <c r="C151" s="12"/>
      <c r="D151" s="77"/>
      <c r="E151" s="7">
        <f t="shared" ref="E151:I151" si="83">SUM(E152,E153,E157,E168,E172,E176,E177,E178,E179,E184,E193,E194,E195,E196,E197,E199,E198)</f>
        <v>1142782.8964202995</v>
      </c>
      <c r="F151" s="7">
        <f t="shared" si="83"/>
        <v>4074128.9211009489</v>
      </c>
      <c r="G151" s="77"/>
      <c r="H151" s="7">
        <f t="shared" si="83"/>
        <v>1180927</v>
      </c>
      <c r="I151" s="7">
        <f t="shared" si="83"/>
        <v>4227576</v>
      </c>
      <c r="J151" s="54"/>
      <c r="K151" s="54">
        <f t="shared" ref="K151:L157" si="84">ROUND(E151/H151*100-100,2)</f>
        <v>-3.23</v>
      </c>
      <c r="L151" s="54">
        <f t="shared" si="84"/>
        <v>-3.63</v>
      </c>
      <c r="M151" s="9"/>
      <c r="N151" s="9"/>
      <c r="O151" s="80"/>
      <c r="P151" s="19"/>
    </row>
    <row r="152" spans="1:16" x14ac:dyDescent="0.5">
      <c r="A152" s="8"/>
      <c r="B152" s="3" t="s">
        <v>47</v>
      </c>
      <c r="C152" s="12" t="s">
        <v>26</v>
      </c>
      <c r="D152" s="77">
        <v>1952</v>
      </c>
      <c r="E152" s="77">
        <v>12740.6219769868</v>
      </c>
      <c r="F152" s="77">
        <v>45393.630668469457</v>
      </c>
      <c r="G152" s="22">
        <v>3274</v>
      </c>
      <c r="H152" s="22">
        <v>15899</v>
      </c>
      <c r="I152" s="22">
        <v>56897</v>
      </c>
      <c r="J152" s="54">
        <f>ROUND(D152/G152*100-100,2)</f>
        <v>-40.380000000000003</v>
      </c>
      <c r="K152" s="54">
        <f t="shared" si="84"/>
        <v>-19.87</v>
      </c>
      <c r="L152" s="54">
        <f t="shared" si="84"/>
        <v>-20.22</v>
      </c>
      <c r="M152" s="9"/>
      <c r="N152" s="9"/>
      <c r="O152" s="80"/>
    </row>
    <row r="153" spans="1:16" x14ac:dyDescent="0.5">
      <c r="A153" s="8"/>
      <c r="B153" s="3" t="s">
        <v>48</v>
      </c>
      <c r="C153" s="12" t="s">
        <v>37</v>
      </c>
      <c r="D153" s="54"/>
      <c r="E153" s="7">
        <f t="shared" ref="E153:I153" si="85">SUM(E154:E156)</f>
        <v>119038.63815398558</v>
      </c>
      <c r="F153" s="7">
        <f t="shared" si="85"/>
        <v>424349.07512360078</v>
      </c>
      <c r="G153" s="54" t="s">
        <v>114</v>
      </c>
      <c r="H153" s="7">
        <f t="shared" si="85"/>
        <v>107722</v>
      </c>
      <c r="I153" s="7">
        <f t="shared" si="85"/>
        <v>385502</v>
      </c>
      <c r="J153" s="54"/>
      <c r="K153" s="54">
        <f t="shared" si="84"/>
        <v>10.51</v>
      </c>
      <c r="L153" s="54">
        <f t="shared" si="84"/>
        <v>10.08</v>
      </c>
      <c r="M153" s="9"/>
      <c r="N153" s="9"/>
      <c r="O153" s="80"/>
    </row>
    <row r="154" spans="1:16" x14ac:dyDescent="0.5">
      <c r="B154" s="3" t="s">
        <v>49</v>
      </c>
      <c r="C154" s="12" t="s">
        <v>30</v>
      </c>
      <c r="D154" s="77">
        <v>4705</v>
      </c>
      <c r="E154" s="77">
        <v>72037.917450637091</v>
      </c>
      <c r="F154" s="77">
        <v>256723.24516824103</v>
      </c>
      <c r="G154" s="22">
        <v>3972</v>
      </c>
      <c r="H154" s="22">
        <v>64213</v>
      </c>
      <c r="I154" s="22">
        <v>229782</v>
      </c>
      <c r="J154" s="54">
        <f>ROUND(D154/G154*100-100,2)</f>
        <v>18.45</v>
      </c>
      <c r="K154" s="54">
        <f t="shared" si="84"/>
        <v>12.19</v>
      </c>
      <c r="L154" s="54">
        <f t="shared" si="84"/>
        <v>11.72</v>
      </c>
      <c r="M154" s="9"/>
      <c r="N154" s="9"/>
      <c r="O154" s="80"/>
    </row>
    <row r="155" spans="1:16" x14ac:dyDescent="0.5">
      <c r="B155" s="3" t="s">
        <v>50</v>
      </c>
      <c r="C155" s="12" t="s">
        <v>30</v>
      </c>
      <c r="D155" s="77">
        <v>875</v>
      </c>
      <c r="E155" s="77">
        <v>16706.6185994279</v>
      </c>
      <c r="F155" s="77">
        <v>59567.162169985815</v>
      </c>
      <c r="G155" s="22">
        <v>878</v>
      </c>
      <c r="H155" s="22">
        <v>17682</v>
      </c>
      <c r="I155" s="22">
        <v>63307</v>
      </c>
      <c r="J155" s="54">
        <f>ROUND(D155/G155*100-100,2)</f>
        <v>-0.34</v>
      </c>
      <c r="K155" s="54">
        <f t="shared" si="84"/>
        <v>-5.52</v>
      </c>
      <c r="L155" s="54">
        <f t="shared" si="84"/>
        <v>-5.91</v>
      </c>
      <c r="M155" s="9"/>
      <c r="N155" s="9"/>
      <c r="O155" s="80"/>
    </row>
    <row r="156" spans="1:16" x14ac:dyDescent="0.5">
      <c r="B156" s="3" t="s">
        <v>51</v>
      </c>
      <c r="C156" s="12" t="s">
        <v>37</v>
      </c>
      <c r="D156" s="54"/>
      <c r="E156" s="77">
        <v>30294.102103920599</v>
      </c>
      <c r="F156" s="77">
        <v>108058.66778537395</v>
      </c>
      <c r="G156" s="54"/>
      <c r="H156" s="22">
        <v>25827</v>
      </c>
      <c r="I156" s="22">
        <v>92413</v>
      </c>
      <c r="J156" s="54"/>
      <c r="K156" s="54">
        <f t="shared" si="84"/>
        <v>17.3</v>
      </c>
      <c r="L156" s="54">
        <f t="shared" si="84"/>
        <v>16.93</v>
      </c>
      <c r="M156" s="9"/>
      <c r="N156" s="9"/>
      <c r="O156" s="80"/>
    </row>
    <row r="157" spans="1:16" x14ac:dyDescent="0.5">
      <c r="A157" s="8"/>
      <c r="B157" s="3" t="s">
        <v>52</v>
      </c>
      <c r="C157" s="12" t="s">
        <v>9</v>
      </c>
      <c r="D157" s="77">
        <v>8407.1592708999997</v>
      </c>
      <c r="E157" s="77">
        <v>36296.409942322003</v>
      </c>
      <c r="F157" s="77">
        <v>129420.46795416722</v>
      </c>
      <c r="G157" s="22">
        <v>8661</v>
      </c>
      <c r="H157" s="22">
        <v>38611</v>
      </c>
      <c r="I157" s="22">
        <v>138198</v>
      </c>
      <c r="J157" s="54">
        <f>ROUND(D157/G157*100-100,2)</f>
        <v>-2.93</v>
      </c>
      <c r="K157" s="54">
        <f t="shared" si="84"/>
        <v>-5.99</v>
      </c>
      <c r="L157" s="54">
        <f t="shared" si="84"/>
        <v>-6.35</v>
      </c>
      <c r="M157" s="9"/>
      <c r="N157" s="9"/>
      <c r="O157" s="80"/>
    </row>
    <row r="158" spans="1:16" x14ac:dyDescent="0.5">
      <c r="A158" s="60"/>
      <c r="B158" s="61"/>
      <c r="C158" s="61"/>
      <c r="D158" s="81"/>
      <c r="E158" s="81"/>
      <c r="F158" s="82"/>
      <c r="G158" s="81"/>
      <c r="H158" s="81"/>
      <c r="I158" s="81"/>
      <c r="J158" s="83"/>
      <c r="K158" s="83"/>
      <c r="L158" s="83"/>
      <c r="M158" s="78"/>
      <c r="N158" s="80"/>
      <c r="O158" s="80"/>
    </row>
    <row r="159" spans="1:16" x14ac:dyDescent="0.5">
      <c r="J159" s="69"/>
      <c r="K159" s="69" t="s">
        <v>90</v>
      </c>
      <c r="L159" s="69"/>
      <c r="N159" s="84"/>
      <c r="O159" s="84"/>
    </row>
    <row r="160" spans="1:16" x14ac:dyDescent="0.5">
      <c r="A160" s="101" t="s">
        <v>127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N160" s="84"/>
      <c r="O160" s="84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4"/>
      <c r="O161" s="84"/>
    </row>
    <row r="162" spans="1:15" x14ac:dyDescent="0.5">
      <c r="E162" s="2"/>
      <c r="H162" s="2"/>
      <c r="I162" s="3" t="s">
        <v>108</v>
      </c>
      <c r="K162" s="2"/>
      <c r="N162" s="84"/>
      <c r="O162" s="84"/>
    </row>
    <row r="163" spans="1:15" x14ac:dyDescent="0.5">
      <c r="E163" s="2"/>
      <c r="H163" s="2"/>
      <c r="I163" s="3" t="s">
        <v>107</v>
      </c>
      <c r="J163" s="61"/>
      <c r="K163" s="4"/>
      <c r="L163" s="61"/>
      <c r="N163" s="84"/>
      <c r="O163" s="84"/>
    </row>
    <row r="164" spans="1:15" x14ac:dyDescent="0.5">
      <c r="A164" s="70"/>
      <c r="B164" s="71"/>
      <c r="C164" s="28" t="s">
        <v>91</v>
      </c>
      <c r="D164" s="99" t="s">
        <v>123</v>
      </c>
      <c r="E164" s="100"/>
      <c r="F164" s="102"/>
      <c r="G164" s="99" t="s">
        <v>124</v>
      </c>
      <c r="H164" s="100"/>
      <c r="I164" s="102"/>
      <c r="J164" s="72" t="s">
        <v>125</v>
      </c>
      <c r="K164" s="2"/>
    </row>
    <row r="165" spans="1:15" x14ac:dyDescent="0.5">
      <c r="A165" s="1" t="s">
        <v>1</v>
      </c>
      <c r="B165" s="73"/>
      <c r="C165" s="12" t="s">
        <v>92</v>
      </c>
      <c r="D165" s="38"/>
      <c r="E165" s="2"/>
      <c r="F165" s="37"/>
      <c r="H165" s="18"/>
      <c r="J165" s="74" t="s">
        <v>126</v>
      </c>
      <c r="K165" s="4"/>
      <c r="L165" s="61"/>
    </row>
    <row r="166" spans="1:15" x14ac:dyDescent="0.5">
      <c r="A166" s="3" t="s">
        <v>2</v>
      </c>
      <c r="B166" s="73" t="s">
        <v>94</v>
      </c>
      <c r="C166" s="12" t="s">
        <v>95</v>
      </c>
      <c r="D166" s="41" t="s">
        <v>96</v>
      </c>
      <c r="E166" s="97" t="s">
        <v>97</v>
      </c>
      <c r="F166" s="98"/>
      <c r="G166" s="41" t="s">
        <v>96</v>
      </c>
      <c r="H166" s="97" t="s">
        <v>97</v>
      </c>
      <c r="I166" s="98"/>
      <c r="J166" s="41" t="s">
        <v>96</v>
      </c>
      <c r="K166" s="99" t="s">
        <v>97</v>
      </c>
      <c r="L166" s="100"/>
    </row>
    <row r="167" spans="1:15" x14ac:dyDescent="0.5">
      <c r="A167" s="61"/>
      <c r="B167" s="65"/>
      <c r="C167" s="44" t="s">
        <v>98</v>
      </c>
      <c r="D167" s="65"/>
      <c r="E167" s="45" t="s">
        <v>99</v>
      </c>
      <c r="F167" s="46" t="s">
        <v>100</v>
      </c>
      <c r="G167" s="75"/>
      <c r="H167" s="45" t="s">
        <v>99</v>
      </c>
      <c r="I167" s="46" t="s">
        <v>101</v>
      </c>
      <c r="J167" s="76"/>
      <c r="K167" s="45" t="s">
        <v>99</v>
      </c>
      <c r="L167" s="51" t="s">
        <v>101</v>
      </c>
    </row>
    <row r="168" spans="1:15" x14ac:dyDescent="0.5">
      <c r="A168" s="8"/>
      <c r="B168" s="3" t="s">
        <v>54</v>
      </c>
      <c r="C168" s="12" t="s">
        <v>7</v>
      </c>
      <c r="D168" s="54"/>
      <c r="E168" s="7">
        <f t="shared" ref="E168:I168" si="86">SUM(E169:E171)</f>
        <v>161648.60880231319</v>
      </c>
      <c r="F168" s="7">
        <f t="shared" si="86"/>
        <v>576185.2745891267</v>
      </c>
      <c r="G168" s="85" t="s">
        <v>114</v>
      </c>
      <c r="H168" s="7">
        <f t="shared" si="86"/>
        <v>159891</v>
      </c>
      <c r="I168" s="7">
        <f t="shared" si="86"/>
        <v>572510</v>
      </c>
      <c r="J168" s="54"/>
      <c r="K168" s="54">
        <f t="shared" ref="K168:K179" si="87">ROUND(E168/H168*100-100,2)</f>
        <v>1.1000000000000001</v>
      </c>
      <c r="L168" s="54">
        <f t="shared" ref="L168:L179" si="88">ROUND(F168/I168*100-100,2)</f>
        <v>0.64</v>
      </c>
      <c r="M168" s="80"/>
      <c r="N168" s="80"/>
      <c r="O168" s="80"/>
    </row>
    <row r="169" spans="1:15" x14ac:dyDescent="0.5">
      <c r="B169" s="3" t="s">
        <v>56</v>
      </c>
      <c r="C169" s="12" t="s">
        <v>57</v>
      </c>
      <c r="D169" s="22">
        <v>2763</v>
      </c>
      <c r="E169" s="22">
        <v>73276.03681356649</v>
      </c>
      <c r="F169" s="22">
        <v>261178.12835673866</v>
      </c>
      <c r="G169" s="22">
        <v>1968</v>
      </c>
      <c r="H169" s="22">
        <v>67591</v>
      </c>
      <c r="I169" s="22">
        <v>242002</v>
      </c>
      <c r="J169" s="54">
        <f>ROUND(D169/G169*100-100,2)</f>
        <v>40.4</v>
      </c>
      <c r="K169" s="54">
        <f t="shared" si="87"/>
        <v>8.41</v>
      </c>
      <c r="L169" s="54">
        <f t="shared" si="88"/>
        <v>7.92</v>
      </c>
      <c r="M169" s="9"/>
      <c r="N169" s="9"/>
      <c r="O169" s="80"/>
    </row>
    <row r="170" spans="1:15" x14ac:dyDescent="0.5">
      <c r="B170" s="3" t="s">
        <v>58</v>
      </c>
      <c r="C170" s="12" t="s">
        <v>57</v>
      </c>
      <c r="D170" s="22">
        <v>10183</v>
      </c>
      <c r="E170" s="22">
        <v>84239.146220006805</v>
      </c>
      <c r="F170" s="22">
        <v>300270.82202685019</v>
      </c>
      <c r="G170" s="22">
        <v>10071</v>
      </c>
      <c r="H170" s="22">
        <v>88409</v>
      </c>
      <c r="I170" s="22">
        <v>316577</v>
      </c>
      <c r="J170" s="54">
        <f>ROUND(D170/G170*100-100,2)</f>
        <v>1.1100000000000001</v>
      </c>
      <c r="K170" s="54">
        <f t="shared" si="87"/>
        <v>-4.72</v>
      </c>
      <c r="L170" s="54">
        <f t="shared" si="88"/>
        <v>-5.15</v>
      </c>
      <c r="M170" s="9"/>
      <c r="N170" s="9"/>
      <c r="O170" s="80"/>
    </row>
    <row r="171" spans="1:15" x14ac:dyDescent="0.5">
      <c r="B171" s="3" t="s">
        <v>59</v>
      </c>
      <c r="C171" s="12" t="s">
        <v>7</v>
      </c>
      <c r="D171" s="54"/>
      <c r="E171" s="22">
        <v>4133.4257687399004</v>
      </c>
      <c r="F171" s="22">
        <v>14736.324205537743</v>
      </c>
      <c r="G171" s="54" t="s">
        <v>114</v>
      </c>
      <c r="H171" s="22">
        <v>3891</v>
      </c>
      <c r="I171" s="22">
        <v>13931</v>
      </c>
      <c r="J171" s="54"/>
      <c r="K171" s="54">
        <f t="shared" si="87"/>
        <v>6.23</v>
      </c>
      <c r="L171" s="54">
        <f t="shared" si="88"/>
        <v>5.78</v>
      </c>
      <c r="M171" s="9"/>
      <c r="N171" s="9"/>
      <c r="O171" s="80"/>
    </row>
    <row r="172" spans="1:15" x14ac:dyDescent="0.5">
      <c r="A172" s="8"/>
      <c r="B172" s="3" t="s">
        <v>60</v>
      </c>
      <c r="C172" s="12" t="s">
        <v>61</v>
      </c>
      <c r="D172" s="7">
        <f t="shared" ref="D172:I172" si="89">SUM(D173:D175)</f>
        <v>23464.577499999999</v>
      </c>
      <c r="E172" s="7">
        <f t="shared" si="89"/>
        <v>49292.525723248298</v>
      </c>
      <c r="F172" s="7">
        <f t="shared" si="89"/>
        <v>175651.77641364082</v>
      </c>
      <c r="G172" s="7">
        <f t="shared" si="89"/>
        <v>19049</v>
      </c>
      <c r="H172" s="7">
        <f t="shared" si="89"/>
        <v>49282</v>
      </c>
      <c r="I172" s="7">
        <f t="shared" si="89"/>
        <v>176477</v>
      </c>
      <c r="J172" s="54">
        <f>ROUND(D172/G172*100-100,2)</f>
        <v>23.18</v>
      </c>
      <c r="K172" s="54">
        <f t="shared" si="87"/>
        <v>0.02</v>
      </c>
      <c r="L172" s="54">
        <f t="shared" si="88"/>
        <v>-0.47</v>
      </c>
      <c r="M172" s="9"/>
      <c r="N172" s="9"/>
      <c r="O172" s="80"/>
    </row>
    <row r="173" spans="1:15" x14ac:dyDescent="0.5">
      <c r="A173" s="8"/>
      <c r="B173" s="3" t="s">
        <v>62</v>
      </c>
      <c r="C173" s="12" t="s">
        <v>61</v>
      </c>
      <c r="D173" s="22">
        <v>8649.4694999999992</v>
      </c>
      <c r="E173" s="22">
        <v>36592.635661505803</v>
      </c>
      <c r="F173" s="22">
        <v>130379.17165326404</v>
      </c>
      <c r="G173" s="22">
        <v>8906</v>
      </c>
      <c r="H173" s="22">
        <v>38415</v>
      </c>
      <c r="I173" s="22">
        <v>137557</v>
      </c>
      <c r="J173" s="54">
        <f>ROUND(D173/G173*100-100,2)</f>
        <v>-2.88</v>
      </c>
      <c r="K173" s="54">
        <f t="shared" si="87"/>
        <v>-4.74</v>
      </c>
      <c r="L173" s="54">
        <f t="shared" si="88"/>
        <v>-5.22</v>
      </c>
      <c r="M173" s="9"/>
      <c r="N173" s="9"/>
      <c r="O173" s="80"/>
    </row>
    <row r="174" spans="1:15" x14ac:dyDescent="0.5">
      <c r="A174" s="8"/>
      <c r="B174" s="3" t="s">
        <v>63</v>
      </c>
      <c r="C174" s="12" t="s">
        <v>61</v>
      </c>
      <c r="D174" s="22">
        <v>83.108000000000004</v>
      </c>
      <c r="E174" s="22">
        <v>459.115931778</v>
      </c>
      <c r="F174" s="22">
        <v>1635.6082249113626</v>
      </c>
      <c r="G174" s="22">
        <v>119</v>
      </c>
      <c r="H174" s="22">
        <v>681</v>
      </c>
      <c r="I174" s="22">
        <v>2442</v>
      </c>
      <c r="J174" s="54">
        <f>ROUND(D174/G174*100-100,2)</f>
        <v>-30.16</v>
      </c>
      <c r="K174" s="54">
        <f t="shared" si="87"/>
        <v>-32.58</v>
      </c>
      <c r="L174" s="54">
        <f t="shared" si="88"/>
        <v>-33.020000000000003</v>
      </c>
      <c r="M174" s="9"/>
      <c r="N174" s="9"/>
      <c r="O174" s="80"/>
    </row>
    <row r="175" spans="1:15" x14ac:dyDescent="0.5">
      <c r="A175" s="8"/>
      <c r="B175" s="3" t="s">
        <v>64</v>
      </c>
      <c r="C175" s="12" t="s">
        <v>61</v>
      </c>
      <c r="D175" s="22">
        <v>14732</v>
      </c>
      <c r="E175" s="22">
        <v>12240.7741299645</v>
      </c>
      <c r="F175" s="22">
        <v>43636.996535465405</v>
      </c>
      <c r="G175" s="22">
        <v>10024</v>
      </c>
      <c r="H175" s="22">
        <v>10186</v>
      </c>
      <c r="I175" s="22">
        <v>36478</v>
      </c>
      <c r="J175" s="54">
        <f>ROUND(D175/G175*100-100,2)</f>
        <v>46.97</v>
      </c>
      <c r="K175" s="54">
        <f t="shared" si="87"/>
        <v>20.170000000000002</v>
      </c>
      <c r="L175" s="54">
        <f t="shared" si="88"/>
        <v>19.63</v>
      </c>
      <c r="M175" s="9"/>
      <c r="N175" s="9"/>
      <c r="O175" s="80"/>
    </row>
    <row r="176" spans="1:15" x14ac:dyDescent="0.5">
      <c r="A176" s="8"/>
      <c r="B176" s="3" t="s">
        <v>65</v>
      </c>
      <c r="C176" s="12" t="s">
        <v>7</v>
      </c>
      <c r="D176" s="54"/>
      <c r="E176" s="22">
        <v>126638.61318921069</v>
      </c>
      <c r="F176" s="22">
        <v>451526.50485168846</v>
      </c>
      <c r="G176" s="54" t="s">
        <v>114</v>
      </c>
      <c r="H176" s="22">
        <v>126166</v>
      </c>
      <c r="I176" s="22">
        <v>451668</v>
      </c>
      <c r="J176" s="54"/>
      <c r="K176" s="54">
        <f t="shared" si="87"/>
        <v>0.37</v>
      </c>
      <c r="L176" s="54">
        <f t="shared" si="88"/>
        <v>-0.03</v>
      </c>
      <c r="M176" s="9"/>
      <c r="N176" s="9"/>
      <c r="O176" s="80"/>
    </row>
    <row r="177" spans="1:15" x14ac:dyDescent="0.5">
      <c r="A177" s="8"/>
      <c r="B177" s="3" t="s">
        <v>66</v>
      </c>
      <c r="C177" s="12" t="s">
        <v>7</v>
      </c>
      <c r="D177" s="54"/>
      <c r="E177" s="22">
        <v>15704.0665164989</v>
      </c>
      <c r="F177" s="22">
        <v>55996.430092819995</v>
      </c>
      <c r="G177" s="54" t="s">
        <v>114</v>
      </c>
      <c r="H177" s="22">
        <v>16739</v>
      </c>
      <c r="I177" s="22">
        <v>59936</v>
      </c>
      <c r="J177" s="54"/>
      <c r="K177" s="54">
        <f t="shared" si="87"/>
        <v>-6.18</v>
      </c>
      <c r="L177" s="54">
        <f t="shared" si="88"/>
        <v>-6.57</v>
      </c>
      <c r="M177" s="9"/>
      <c r="N177" s="9"/>
      <c r="O177" s="80"/>
    </row>
    <row r="178" spans="1:15" x14ac:dyDescent="0.5">
      <c r="A178" s="8"/>
      <c r="B178" s="3" t="s">
        <v>67</v>
      </c>
      <c r="C178" s="12" t="s">
        <v>68</v>
      </c>
      <c r="D178" s="22">
        <v>1915.1400332999999</v>
      </c>
      <c r="E178" s="22">
        <v>1467.1475312738</v>
      </c>
      <c r="F178" s="22">
        <v>5230.3863700868496</v>
      </c>
      <c r="G178" s="22">
        <v>1436</v>
      </c>
      <c r="H178" s="22">
        <v>1297</v>
      </c>
      <c r="I178" s="22">
        <v>4642</v>
      </c>
      <c r="J178" s="54">
        <f>ROUND(D178/G178*100-100,2)</f>
        <v>33.369999999999997</v>
      </c>
      <c r="K178" s="54">
        <f t="shared" si="87"/>
        <v>13.12</v>
      </c>
      <c r="L178" s="54">
        <f t="shared" si="88"/>
        <v>12.68</v>
      </c>
      <c r="M178" s="9"/>
      <c r="N178" s="9"/>
      <c r="O178" s="80"/>
    </row>
    <row r="179" spans="1:15" x14ac:dyDescent="0.5">
      <c r="A179" s="8"/>
      <c r="B179" s="3" t="s">
        <v>69</v>
      </c>
      <c r="C179" s="12" t="s">
        <v>7</v>
      </c>
      <c r="D179" s="54"/>
      <c r="E179" s="7">
        <f t="shared" ref="E179:I179" si="90">SUM(E180:E183)</f>
        <v>385683.07360353699</v>
      </c>
      <c r="F179" s="7">
        <f t="shared" si="90"/>
        <v>1375463.1924034366</v>
      </c>
      <c r="G179" s="54" t="s">
        <v>114</v>
      </c>
      <c r="H179" s="7">
        <f t="shared" si="90"/>
        <v>439636</v>
      </c>
      <c r="I179" s="7">
        <f t="shared" si="90"/>
        <v>1574004</v>
      </c>
      <c r="J179" s="54"/>
      <c r="K179" s="54">
        <f t="shared" si="87"/>
        <v>-12.27</v>
      </c>
      <c r="L179" s="54">
        <f t="shared" si="88"/>
        <v>-12.61</v>
      </c>
      <c r="M179" s="9"/>
      <c r="N179" s="9"/>
      <c r="O179" s="80"/>
    </row>
    <row r="180" spans="1:15" x14ac:dyDescent="0.5">
      <c r="A180" s="3"/>
      <c r="B180" s="3" t="s">
        <v>70</v>
      </c>
      <c r="C180" s="12" t="s">
        <v>68</v>
      </c>
      <c r="D180" s="22">
        <v>0</v>
      </c>
      <c r="E180" s="22">
        <v>0</v>
      </c>
      <c r="F180" s="22">
        <v>0</v>
      </c>
      <c r="G180" s="77">
        <v>0</v>
      </c>
      <c r="H180" s="77">
        <v>0</v>
      </c>
      <c r="I180" s="77">
        <v>0</v>
      </c>
      <c r="J180" s="54">
        <v>0</v>
      </c>
      <c r="K180" s="54">
        <v>0</v>
      </c>
      <c r="L180" s="54">
        <v>0</v>
      </c>
      <c r="M180" s="9"/>
      <c r="N180" s="9"/>
      <c r="O180" s="80"/>
    </row>
    <row r="181" spans="1:15" x14ac:dyDescent="0.5">
      <c r="A181" s="3"/>
      <c r="B181" s="3" t="s">
        <v>71</v>
      </c>
      <c r="C181" s="12" t="s">
        <v>68</v>
      </c>
      <c r="D181" s="22">
        <v>309188.60246029997</v>
      </c>
      <c r="E181" s="22">
        <v>100681.1355965838</v>
      </c>
      <c r="F181" s="22">
        <v>359158.64223414828</v>
      </c>
      <c r="G181" s="22">
        <v>413329</v>
      </c>
      <c r="H181" s="22">
        <v>130985</v>
      </c>
      <c r="I181" s="22">
        <v>469196</v>
      </c>
      <c r="J181" s="54">
        <f t="shared" ref="J181:L182" si="91">ROUND(D181/G181*100-100,2)</f>
        <v>-25.2</v>
      </c>
      <c r="K181" s="54">
        <f t="shared" si="91"/>
        <v>-23.14</v>
      </c>
      <c r="L181" s="54">
        <f t="shared" si="91"/>
        <v>-23.45</v>
      </c>
      <c r="M181" s="9"/>
      <c r="N181" s="9"/>
      <c r="O181" s="80"/>
    </row>
    <row r="182" spans="1:15" x14ac:dyDescent="0.5">
      <c r="A182" s="3"/>
      <c r="B182" s="3" t="s">
        <v>72</v>
      </c>
      <c r="C182" s="12" t="s">
        <v>68</v>
      </c>
      <c r="D182" s="22">
        <v>83103.696289700005</v>
      </c>
      <c r="E182" s="22">
        <v>89537.415573435894</v>
      </c>
      <c r="F182" s="22">
        <v>319012.2497129516</v>
      </c>
      <c r="G182" s="22">
        <v>112517</v>
      </c>
      <c r="H182" s="22">
        <v>127728</v>
      </c>
      <c r="I182" s="22">
        <v>457456</v>
      </c>
      <c r="J182" s="54">
        <f t="shared" si="91"/>
        <v>-26.14</v>
      </c>
      <c r="K182" s="54">
        <f t="shared" si="91"/>
        <v>-29.9</v>
      </c>
      <c r="L182" s="54">
        <f t="shared" si="91"/>
        <v>-30.26</v>
      </c>
      <c r="M182" s="9"/>
      <c r="N182" s="9"/>
      <c r="O182" s="80"/>
    </row>
    <row r="183" spans="1:15" x14ac:dyDescent="0.5">
      <c r="A183" s="3"/>
      <c r="B183" s="3" t="s">
        <v>73</v>
      </c>
      <c r="C183" s="12" t="s">
        <v>7</v>
      </c>
      <c r="D183" s="54"/>
      <c r="E183" s="22">
        <v>195464.5224335173</v>
      </c>
      <c r="F183" s="22">
        <v>697292.3004563367</v>
      </c>
      <c r="G183" s="54" t="s">
        <v>114</v>
      </c>
      <c r="H183" s="22">
        <v>180923</v>
      </c>
      <c r="I183" s="22">
        <v>647352</v>
      </c>
      <c r="J183" s="54"/>
      <c r="K183" s="54">
        <f t="shared" ref="K183:L187" si="92">ROUND(E183/H183*100-100,2)</f>
        <v>8.0399999999999991</v>
      </c>
      <c r="L183" s="54">
        <f t="shared" si="92"/>
        <v>7.71</v>
      </c>
      <c r="M183" s="9"/>
      <c r="N183" s="9"/>
      <c r="O183" s="80"/>
    </row>
    <row r="184" spans="1:15" x14ac:dyDescent="0.5">
      <c r="A184" s="8"/>
      <c r="B184" s="3" t="s">
        <v>74</v>
      </c>
      <c r="C184" s="12" t="s">
        <v>7</v>
      </c>
      <c r="D184" s="54"/>
      <c r="E184" s="7">
        <f t="shared" ref="E184:I184" si="93">SUM(E185:E192)</f>
        <v>121281.2601450287</v>
      </c>
      <c r="F184" s="7">
        <f t="shared" si="93"/>
        <v>432359.44109042786</v>
      </c>
      <c r="G184" s="54" t="s">
        <v>114</v>
      </c>
      <c r="H184" s="7">
        <f t="shared" si="93"/>
        <v>114346</v>
      </c>
      <c r="I184" s="7">
        <f t="shared" si="93"/>
        <v>409260</v>
      </c>
      <c r="J184" s="54"/>
      <c r="K184" s="54">
        <f t="shared" si="92"/>
        <v>6.07</v>
      </c>
      <c r="L184" s="54">
        <f t="shared" si="92"/>
        <v>5.64</v>
      </c>
      <c r="M184" s="9"/>
      <c r="N184" s="9"/>
      <c r="O184" s="80"/>
    </row>
    <row r="185" spans="1:15" x14ac:dyDescent="0.5">
      <c r="A185" s="3"/>
      <c r="B185" s="3" t="s">
        <v>75</v>
      </c>
      <c r="C185" s="12" t="s">
        <v>76</v>
      </c>
      <c r="D185" s="22">
        <v>1455</v>
      </c>
      <c r="E185" s="22">
        <v>7061.9232567649997</v>
      </c>
      <c r="F185" s="22">
        <v>25168.576275624331</v>
      </c>
      <c r="G185" s="22">
        <v>1443</v>
      </c>
      <c r="H185" s="22">
        <v>8261</v>
      </c>
      <c r="I185" s="22">
        <v>29533</v>
      </c>
      <c r="J185" s="54">
        <f>ROUND(D185/G185*100-100,2)</f>
        <v>0.83</v>
      </c>
      <c r="K185" s="54">
        <f t="shared" si="92"/>
        <v>-14.51</v>
      </c>
      <c r="L185" s="54">
        <f t="shared" si="92"/>
        <v>-14.78</v>
      </c>
      <c r="M185" s="9"/>
      <c r="N185" s="9"/>
      <c r="O185" s="80"/>
    </row>
    <row r="186" spans="1:15" x14ac:dyDescent="0.5">
      <c r="A186" s="3"/>
      <c r="B186" s="3" t="s">
        <v>77</v>
      </c>
      <c r="C186" s="12" t="s">
        <v>7</v>
      </c>
      <c r="D186" s="54"/>
      <c r="E186" s="22">
        <v>11910.308654698099</v>
      </c>
      <c r="F186" s="22">
        <v>42608.307993511458</v>
      </c>
      <c r="G186" s="54" t="s">
        <v>114</v>
      </c>
      <c r="H186" s="22">
        <v>9226</v>
      </c>
      <c r="I186" s="22">
        <v>33007</v>
      </c>
      <c r="J186" s="54"/>
      <c r="K186" s="54">
        <f t="shared" si="92"/>
        <v>29.1</v>
      </c>
      <c r="L186" s="54">
        <f t="shared" si="92"/>
        <v>29.09</v>
      </c>
      <c r="M186" s="9"/>
      <c r="N186" s="9"/>
      <c r="O186" s="80"/>
    </row>
    <row r="187" spans="1:15" x14ac:dyDescent="0.5">
      <c r="B187" s="3" t="s">
        <v>78</v>
      </c>
      <c r="C187" s="12" t="s">
        <v>7</v>
      </c>
      <c r="D187" s="54"/>
      <c r="E187" s="22">
        <v>26520.5913461112</v>
      </c>
      <c r="F187" s="22">
        <v>94523.073643866635</v>
      </c>
      <c r="G187" s="54" t="s">
        <v>114</v>
      </c>
      <c r="H187" s="22">
        <v>18710</v>
      </c>
      <c r="I187" s="22">
        <v>66977</v>
      </c>
      <c r="J187" s="54"/>
      <c r="K187" s="54">
        <f t="shared" si="92"/>
        <v>41.75</v>
      </c>
      <c r="L187" s="54">
        <f t="shared" si="92"/>
        <v>41.13</v>
      </c>
      <c r="M187" s="9"/>
      <c r="N187" s="9"/>
      <c r="O187" s="80"/>
    </row>
    <row r="188" spans="1:15" x14ac:dyDescent="0.5">
      <c r="B188" s="3" t="s">
        <v>79</v>
      </c>
      <c r="C188" s="56"/>
      <c r="D188" s="22"/>
      <c r="E188" s="77"/>
      <c r="F188" s="77"/>
      <c r="G188" s="22"/>
      <c r="H188" s="77"/>
      <c r="I188" s="77"/>
      <c r="J188" s="54"/>
      <c r="K188" s="54"/>
      <c r="L188" s="54"/>
      <c r="M188" s="9"/>
      <c r="N188" s="9"/>
      <c r="O188" s="80"/>
    </row>
    <row r="189" spans="1:15" x14ac:dyDescent="0.5">
      <c r="B189" s="3" t="s">
        <v>80</v>
      </c>
      <c r="C189" s="12" t="s">
        <v>7</v>
      </c>
      <c r="D189" s="54"/>
      <c r="E189" s="77">
        <v>11320.3259427223</v>
      </c>
      <c r="F189" s="77">
        <v>40315.100651082619</v>
      </c>
      <c r="G189" s="54" t="s">
        <v>114</v>
      </c>
      <c r="H189" s="77">
        <v>16910</v>
      </c>
      <c r="I189" s="77">
        <v>60556</v>
      </c>
      <c r="J189" s="54"/>
      <c r="K189" s="54">
        <f t="shared" ref="K189:K199" si="94">ROUND(E189/H189*100-100,2)</f>
        <v>-33.06</v>
      </c>
      <c r="L189" s="54">
        <f t="shared" ref="L189:L199" si="95">ROUND(F189/I189*100-100,2)</f>
        <v>-33.43</v>
      </c>
      <c r="M189" s="9"/>
      <c r="N189" s="9"/>
      <c r="O189" s="80"/>
    </row>
    <row r="190" spans="1:15" x14ac:dyDescent="0.5">
      <c r="B190" s="3" t="s">
        <v>81</v>
      </c>
      <c r="C190" s="12" t="s">
        <v>7</v>
      </c>
      <c r="D190" s="54"/>
      <c r="E190" s="22">
        <v>6812.0013354699995</v>
      </c>
      <c r="F190" s="22">
        <v>24280.459363237173</v>
      </c>
      <c r="G190" s="54" t="s">
        <v>114</v>
      </c>
      <c r="H190" s="22">
        <v>6325</v>
      </c>
      <c r="I190" s="22">
        <v>22637</v>
      </c>
      <c r="J190" s="54"/>
      <c r="K190" s="54">
        <f t="shared" si="94"/>
        <v>7.7</v>
      </c>
      <c r="L190" s="54">
        <f t="shared" si="95"/>
        <v>7.26</v>
      </c>
      <c r="M190" s="9"/>
      <c r="N190" s="9"/>
      <c r="O190" s="80"/>
    </row>
    <row r="191" spans="1:15" x14ac:dyDescent="0.5">
      <c r="B191" s="3" t="s">
        <v>112</v>
      </c>
      <c r="C191" s="12" t="s">
        <v>76</v>
      </c>
      <c r="D191" s="22">
        <v>21387</v>
      </c>
      <c r="E191" s="22">
        <v>32042.551733890698</v>
      </c>
      <c r="F191" s="22">
        <v>114210.60107529012</v>
      </c>
      <c r="G191" s="23">
        <v>21159</v>
      </c>
      <c r="H191" s="23">
        <v>29599</v>
      </c>
      <c r="I191" s="23">
        <v>105939</v>
      </c>
      <c r="J191" s="54">
        <f>ROUND(D191/G191*100-100,2)</f>
        <v>1.08</v>
      </c>
      <c r="K191" s="54">
        <f t="shared" si="94"/>
        <v>8.26</v>
      </c>
      <c r="L191" s="54">
        <f t="shared" si="95"/>
        <v>7.81</v>
      </c>
      <c r="M191" s="9"/>
      <c r="N191" s="9"/>
      <c r="O191" s="80"/>
    </row>
    <row r="192" spans="1:15" x14ac:dyDescent="0.5">
      <c r="B192" s="3" t="s">
        <v>113</v>
      </c>
      <c r="C192" s="12" t="s">
        <v>7</v>
      </c>
      <c r="D192" s="54"/>
      <c r="E192" s="22">
        <v>25613.5578753714</v>
      </c>
      <c r="F192" s="22">
        <v>91253.322087815555</v>
      </c>
      <c r="G192" s="54" t="s">
        <v>114</v>
      </c>
      <c r="H192" s="22">
        <v>25315</v>
      </c>
      <c r="I192" s="22">
        <v>90611</v>
      </c>
      <c r="J192" s="54"/>
      <c r="K192" s="54">
        <f t="shared" si="94"/>
        <v>1.18</v>
      </c>
      <c r="L192" s="54">
        <f t="shared" si="95"/>
        <v>0.71</v>
      </c>
      <c r="M192" s="9"/>
      <c r="N192" s="9"/>
      <c r="O192" s="80"/>
    </row>
    <row r="193" spans="1:18" x14ac:dyDescent="0.5">
      <c r="A193" s="8"/>
      <c r="B193" s="3" t="s">
        <v>82</v>
      </c>
      <c r="C193" s="12" t="s">
        <v>110</v>
      </c>
      <c r="D193" s="22">
        <v>2353.9203372000002</v>
      </c>
      <c r="E193" s="22">
        <v>3142.4730940533</v>
      </c>
      <c r="F193" s="22">
        <v>11225.420721508592</v>
      </c>
      <c r="G193" s="22">
        <v>916</v>
      </c>
      <c r="H193" s="22">
        <v>1618</v>
      </c>
      <c r="I193" s="22">
        <v>5796</v>
      </c>
      <c r="J193" s="54">
        <f>ROUND(D193/G193*100-100,2)</f>
        <v>156.97999999999999</v>
      </c>
      <c r="K193" s="54">
        <f t="shared" si="94"/>
        <v>94.22</v>
      </c>
      <c r="L193" s="54">
        <f t="shared" si="95"/>
        <v>93.68</v>
      </c>
      <c r="M193" s="9"/>
      <c r="N193" s="9"/>
      <c r="O193" s="80"/>
    </row>
    <row r="194" spans="1:18" x14ac:dyDescent="0.5">
      <c r="A194" s="8"/>
      <c r="B194" s="3" t="s">
        <v>83</v>
      </c>
      <c r="C194" s="12" t="s">
        <v>7</v>
      </c>
      <c r="D194" s="54"/>
      <c r="E194" s="22">
        <v>2302.985611475</v>
      </c>
      <c r="F194" s="22">
        <v>8238.8745275909132</v>
      </c>
      <c r="G194" s="54" t="s">
        <v>114</v>
      </c>
      <c r="H194" s="22">
        <v>3384</v>
      </c>
      <c r="I194" s="22">
        <v>12147</v>
      </c>
      <c r="J194" s="54"/>
      <c r="K194" s="54">
        <f t="shared" si="94"/>
        <v>-31.94</v>
      </c>
      <c r="L194" s="54">
        <f t="shared" si="95"/>
        <v>-32.17</v>
      </c>
      <c r="M194" s="9"/>
      <c r="N194" s="9"/>
      <c r="O194" s="80"/>
    </row>
    <row r="195" spans="1:18" x14ac:dyDescent="0.5">
      <c r="A195" s="8"/>
      <c r="B195" s="3" t="s">
        <v>84</v>
      </c>
      <c r="C195" s="12" t="s">
        <v>76</v>
      </c>
      <c r="D195" s="22">
        <v>996.05370000000005</v>
      </c>
      <c r="E195" s="22">
        <v>1905.8903046877999</v>
      </c>
      <c r="F195" s="22">
        <v>6791.903495519914</v>
      </c>
      <c r="G195" s="22">
        <v>809</v>
      </c>
      <c r="H195" s="22">
        <v>2044</v>
      </c>
      <c r="I195" s="22">
        <v>7317</v>
      </c>
      <c r="J195" s="54">
        <f t="shared" ref="J195:J196" si="96">ROUND(D195/G195*100-100,2)</f>
        <v>23.12</v>
      </c>
      <c r="K195" s="54">
        <f t="shared" si="94"/>
        <v>-6.76</v>
      </c>
      <c r="L195" s="54">
        <f t="shared" si="95"/>
        <v>-7.18</v>
      </c>
      <c r="M195" s="9"/>
      <c r="N195" s="9"/>
      <c r="O195" s="80"/>
    </row>
    <row r="196" spans="1:18" x14ac:dyDescent="0.5">
      <c r="A196" s="8"/>
      <c r="B196" s="3" t="s">
        <v>85</v>
      </c>
      <c r="C196" s="12" t="s">
        <v>68</v>
      </c>
      <c r="D196" s="22">
        <v>19600.13</v>
      </c>
      <c r="E196" s="22">
        <v>640.50939624</v>
      </c>
      <c r="F196" s="22">
        <v>2282.2082</v>
      </c>
      <c r="G196" s="22">
        <v>79474</v>
      </c>
      <c r="H196" s="22">
        <v>3103</v>
      </c>
      <c r="I196" s="22">
        <v>11137</v>
      </c>
      <c r="J196" s="54">
        <f t="shared" si="96"/>
        <v>-75.34</v>
      </c>
      <c r="K196" s="54">
        <f t="shared" si="94"/>
        <v>-79.36</v>
      </c>
      <c r="L196" s="54">
        <f t="shared" si="95"/>
        <v>-79.510000000000005</v>
      </c>
      <c r="M196" s="9"/>
      <c r="N196" s="9"/>
      <c r="O196" s="80"/>
    </row>
    <row r="197" spans="1:18" x14ac:dyDescent="0.5">
      <c r="A197" s="8"/>
      <c r="B197" s="3" t="s">
        <v>86</v>
      </c>
      <c r="C197" s="12" t="s">
        <v>7</v>
      </c>
      <c r="D197" s="54"/>
      <c r="E197" s="22">
        <v>26</v>
      </c>
      <c r="F197" s="22">
        <v>94</v>
      </c>
      <c r="G197" s="54" t="s">
        <v>114</v>
      </c>
      <c r="H197" s="22">
        <v>161</v>
      </c>
      <c r="I197" s="22">
        <v>574</v>
      </c>
      <c r="J197" s="54"/>
      <c r="K197" s="54">
        <f t="shared" si="94"/>
        <v>-83.85</v>
      </c>
      <c r="L197" s="54">
        <f t="shared" si="95"/>
        <v>-83.62</v>
      </c>
      <c r="M197" s="9"/>
      <c r="N197" s="9"/>
      <c r="O197" s="80"/>
    </row>
    <row r="198" spans="1:18" x14ac:dyDescent="0.5">
      <c r="A198" s="8"/>
      <c r="B198" s="3" t="s">
        <v>87</v>
      </c>
      <c r="C198" s="12" t="s">
        <v>68</v>
      </c>
      <c r="D198" s="22">
        <v>8753815.1799999997</v>
      </c>
      <c r="E198" s="22">
        <v>96325.011877894998</v>
      </c>
      <c r="F198" s="22">
        <v>343054.02647758665</v>
      </c>
      <c r="G198" s="22">
        <v>9125516</v>
      </c>
      <c r="H198" s="22">
        <v>92177</v>
      </c>
      <c r="I198" s="22">
        <v>329795</v>
      </c>
      <c r="J198" s="54">
        <f t="shared" ref="J198:J199" si="97">ROUND(D198/G198*100-100,2)</f>
        <v>-4.07</v>
      </c>
      <c r="K198" s="54">
        <f t="shared" si="94"/>
        <v>4.5</v>
      </c>
      <c r="L198" s="54">
        <f t="shared" si="95"/>
        <v>4.0199999999999996</v>
      </c>
      <c r="M198" s="9"/>
      <c r="N198" s="9"/>
      <c r="O198" s="80"/>
    </row>
    <row r="199" spans="1:18" x14ac:dyDescent="0.5">
      <c r="A199" s="8"/>
      <c r="B199" s="3" t="s">
        <v>88</v>
      </c>
      <c r="C199" s="12" t="s">
        <v>68</v>
      </c>
      <c r="D199" s="22">
        <v>17830.264999999999</v>
      </c>
      <c r="E199" s="22">
        <v>8649.0605515435</v>
      </c>
      <c r="F199" s="22">
        <v>30866.308121278194</v>
      </c>
      <c r="G199" s="22">
        <v>17726</v>
      </c>
      <c r="H199" s="22">
        <v>8851</v>
      </c>
      <c r="I199" s="22">
        <v>31716</v>
      </c>
      <c r="J199" s="54">
        <f t="shared" si="97"/>
        <v>0.59</v>
      </c>
      <c r="K199" s="54">
        <f t="shared" si="94"/>
        <v>-2.2799999999999998</v>
      </c>
      <c r="L199" s="54">
        <f t="shared" si="95"/>
        <v>-2.68</v>
      </c>
      <c r="M199" s="9"/>
      <c r="N199" s="9"/>
      <c r="O199" s="80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8"/>
      <c r="N200" s="80"/>
      <c r="O200" s="80"/>
    </row>
    <row r="201" spans="1:18" x14ac:dyDescent="0.5">
      <c r="A201" s="3"/>
      <c r="B201" s="3" t="s">
        <v>89</v>
      </c>
      <c r="C201" s="12"/>
      <c r="D201" s="22"/>
      <c r="E201" s="7">
        <f t="shared" ref="E201:I201" si="98">E112-SUM(E114,E130,E145,E151)</f>
        <v>655067.64489070885</v>
      </c>
      <c r="F201" s="7">
        <f t="shared" si="98"/>
        <v>2335420.3394002616</v>
      </c>
      <c r="G201" s="22"/>
      <c r="H201" s="7">
        <f t="shared" si="98"/>
        <v>624396</v>
      </c>
      <c r="I201" s="7">
        <f t="shared" si="98"/>
        <v>2235882</v>
      </c>
      <c r="J201" s="54"/>
      <c r="K201" s="54">
        <f>ROUND(E201/H201*100-100,2)</f>
        <v>4.91</v>
      </c>
      <c r="L201" s="54">
        <f>ROUND(F201/I201*100-100,2)</f>
        <v>4.45</v>
      </c>
      <c r="M201" s="78"/>
      <c r="N201" s="80"/>
      <c r="O201" s="80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5" t="s">
        <v>116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5"/>
      <c r="D226" s="8"/>
      <c r="E226" s="2"/>
      <c r="F226" s="8"/>
      <c r="G226" s="8"/>
      <c r="H226" s="2"/>
      <c r="I226" s="8"/>
      <c r="J226" s="8"/>
      <c r="K226" s="2"/>
      <c r="L226" s="8"/>
      <c r="M226" s="69"/>
      <c r="P226" s="69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A236" s="3"/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B252" s="3"/>
      <c r="C252" s="85"/>
      <c r="D252" s="86"/>
      <c r="E252" s="2"/>
      <c r="F252" s="8"/>
      <c r="G252" s="86"/>
      <c r="H252" s="2"/>
      <c r="I252" s="8"/>
      <c r="J252" s="86"/>
      <c r="K252" s="2"/>
      <c r="L252" s="8"/>
      <c r="M252" s="86"/>
      <c r="P252" s="86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91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87"/>
      <c r="B255" s="3"/>
      <c r="C255" s="85"/>
      <c r="D255" s="8"/>
      <c r="E255" s="88"/>
      <c r="F255" s="8"/>
      <c r="G255" s="8"/>
      <c r="H255" s="88"/>
      <c r="I255" s="8"/>
      <c r="J255" s="89"/>
      <c r="K255" s="90"/>
      <c r="L255" s="89"/>
      <c r="M255" s="69"/>
      <c r="P255" s="69"/>
      <c r="Q255" s="69"/>
      <c r="R255" s="69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5"/>
      <c r="D266" s="86"/>
      <c r="E266" s="2"/>
      <c r="F266" s="8"/>
      <c r="G266" s="86"/>
      <c r="H266" s="2"/>
      <c r="I266" s="8"/>
      <c r="J266" s="86"/>
      <c r="K266" s="2"/>
      <c r="L266" s="8"/>
      <c r="M266" s="86"/>
      <c r="P266" s="86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"/>
      <c r="E269" s="2"/>
      <c r="F269" s="8"/>
      <c r="G269" s="8"/>
      <c r="H269" s="2"/>
      <c r="I269" s="8"/>
      <c r="J269" s="8"/>
      <c r="K269" s="88"/>
      <c r="L269" s="89"/>
      <c r="M269" s="69"/>
      <c r="P269" s="69"/>
      <c r="Q269" s="69"/>
      <c r="R269" s="69"/>
    </row>
    <row r="270" spans="1:18" x14ac:dyDescent="0.5">
      <c r="A270" s="3"/>
      <c r="B270" s="3"/>
      <c r="C270" s="85"/>
      <c r="D270" s="86"/>
      <c r="E270" s="2"/>
      <c r="F270" s="8"/>
      <c r="G270" s="86"/>
      <c r="H270" s="2"/>
      <c r="I270" s="8"/>
      <c r="J270" s="86"/>
      <c r="K270" s="2"/>
      <c r="L270" s="8"/>
      <c r="M270" s="86"/>
      <c r="P270" s="86"/>
      <c r="Q270" s="69"/>
      <c r="R270" s="69"/>
    </row>
    <row r="271" spans="1:18" x14ac:dyDescent="0.5">
      <c r="A271" s="3"/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"/>
      <c r="E274" s="2"/>
      <c r="F274" s="8"/>
      <c r="G274" s="8"/>
      <c r="H274" s="2"/>
      <c r="I274" s="8"/>
      <c r="J274" s="8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6"/>
      <c r="E275" s="2"/>
      <c r="F275" s="8"/>
      <c r="G275" s="86"/>
      <c r="H275" s="2"/>
      <c r="I275" s="8"/>
      <c r="J275" s="86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8"/>
      <c r="E276" s="2"/>
      <c r="F276" s="8"/>
      <c r="G276" s="8"/>
      <c r="H276" s="2"/>
      <c r="I276" s="8"/>
      <c r="J276" s="8"/>
      <c r="K276" s="2"/>
      <c r="L276" s="8"/>
      <c r="M276" s="69"/>
      <c r="P276" s="69"/>
      <c r="Q276" s="69"/>
      <c r="R276" s="69"/>
    </row>
    <row r="277" spans="1:18" x14ac:dyDescent="0.5">
      <c r="A277" s="3"/>
      <c r="B277" s="3"/>
      <c r="C277" s="85"/>
      <c r="D277" s="12"/>
      <c r="E277" s="2"/>
      <c r="F277" s="8"/>
      <c r="G277" s="12"/>
      <c r="H277" s="2"/>
      <c r="I277" s="8"/>
      <c r="J277" s="12"/>
      <c r="K277" s="2"/>
      <c r="L277" s="8"/>
      <c r="M277" s="86"/>
      <c r="P277" s="86"/>
      <c r="Q277" s="69"/>
      <c r="R277" s="69"/>
    </row>
    <row r="278" spans="1:18" x14ac:dyDescent="0.5">
      <c r="A278" s="3"/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"/>
      <c r="E281" s="2"/>
      <c r="F281" s="8"/>
      <c r="G281" s="8"/>
      <c r="H281" s="2"/>
      <c r="I281" s="8"/>
      <c r="J281" s="8"/>
      <c r="K281" s="2"/>
      <c r="L281" s="8"/>
      <c r="M281" s="69"/>
      <c r="P281" s="69"/>
      <c r="Q281" s="69"/>
      <c r="R281" s="69"/>
    </row>
    <row r="282" spans="1:18" x14ac:dyDescent="0.5">
      <c r="B282" s="3"/>
      <c r="C282" s="85"/>
      <c r="D282" s="86"/>
      <c r="E282" s="2"/>
      <c r="F282" s="8"/>
      <c r="G282" s="12"/>
      <c r="H282" s="2"/>
      <c r="I282" s="8"/>
      <c r="J282" s="86"/>
      <c r="K282" s="2"/>
      <c r="L282" s="8"/>
      <c r="M282" s="86"/>
      <c r="P282" s="86"/>
      <c r="Q282" s="69"/>
      <c r="R282" s="69"/>
    </row>
    <row r="283" spans="1:18" x14ac:dyDescent="0.5"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12"/>
      <c r="E284" s="2"/>
      <c r="F284" s="8"/>
      <c r="G284" s="12"/>
      <c r="H284" s="2"/>
      <c r="I284" s="8"/>
      <c r="J284" s="12"/>
      <c r="K284" s="2"/>
      <c r="L284" s="8"/>
      <c r="M284" s="86"/>
      <c r="P284" s="86"/>
      <c r="Q284" s="69"/>
      <c r="R284" s="69"/>
    </row>
    <row r="285" spans="1:18" x14ac:dyDescent="0.5">
      <c r="A285" s="3"/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"/>
      <c r="E287" s="2"/>
      <c r="F287" s="8"/>
      <c r="G287" s="8"/>
      <c r="H287" s="2"/>
      <c r="I287" s="8"/>
      <c r="J287" s="8"/>
      <c r="K287" s="2"/>
      <c r="L287" s="8"/>
      <c r="M287" s="69"/>
      <c r="P287" s="69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86"/>
      <c r="E289" s="2"/>
      <c r="F289" s="8"/>
      <c r="G289" s="86"/>
      <c r="H289" s="2"/>
      <c r="I289" s="8"/>
      <c r="J289" s="86"/>
      <c r="K289" s="2"/>
      <c r="L289" s="8"/>
      <c r="M289" s="86"/>
      <c r="P289" s="86"/>
      <c r="Q289" s="69"/>
      <c r="R289" s="69"/>
    </row>
    <row r="290" spans="1:18" x14ac:dyDescent="0.5">
      <c r="B290" s="3"/>
      <c r="C290" s="85"/>
      <c r="D290" s="12"/>
      <c r="E290" s="2"/>
      <c r="F290" s="8"/>
      <c r="G290" s="12"/>
      <c r="H290" s="2"/>
      <c r="I290" s="8"/>
      <c r="J290" s="12"/>
      <c r="K290" s="2"/>
      <c r="L290" s="8"/>
      <c r="M290" s="86"/>
      <c r="P290" s="86"/>
      <c r="Q290" s="69"/>
      <c r="R290" s="69"/>
    </row>
    <row r="291" spans="1:18" x14ac:dyDescent="0.5">
      <c r="A291" s="3"/>
      <c r="B291" s="3"/>
      <c r="C291" s="85"/>
      <c r="D291" s="12"/>
      <c r="E291" s="92"/>
      <c r="F291" s="8"/>
      <c r="G291" s="12"/>
      <c r="H291" s="92"/>
      <c r="I291" s="8"/>
      <c r="J291" s="12"/>
      <c r="K291" s="92"/>
      <c r="L291" s="8"/>
      <c r="M291" s="86"/>
      <c r="P291" s="86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"/>
      <c r="E293" s="2"/>
      <c r="F293" s="8"/>
      <c r="G293" s="8"/>
      <c r="H293" s="2"/>
      <c r="I293" s="8"/>
      <c r="J293" s="8"/>
      <c r="K293" s="2"/>
      <c r="L293" s="8"/>
      <c r="M293" s="69"/>
      <c r="P293" s="69"/>
      <c r="Q293" s="69"/>
      <c r="R293" s="69"/>
    </row>
    <row r="294" spans="1:18" x14ac:dyDescent="0.5">
      <c r="B294" s="3"/>
      <c r="C294" s="85"/>
      <c r="D294" s="86"/>
      <c r="E294" s="2"/>
      <c r="F294" s="8"/>
      <c r="G294" s="86"/>
      <c r="H294" s="2"/>
      <c r="I294" s="8"/>
      <c r="J294" s="86"/>
      <c r="K294" s="2"/>
      <c r="L294" s="8"/>
      <c r="M294" s="86"/>
      <c r="P294" s="86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B297" s="3"/>
      <c r="C297" s="85"/>
      <c r="D297" s="8"/>
      <c r="E297" s="2"/>
      <c r="F297" s="8"/>
      <c r="G297" s="8"/>
      <c r="H297" s="2"/>
      <c r="I297" s="8"/>
      <c r="J297" s="8"/>
      <c r="K297" s="2"/>
      <c r="L297" s="8"/>
      <c r="M297" s="69"/>
      <c r="P297" s="69"/>
      <c r="Q297" s="69"/>
      <c r="R297" s="69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6"/>
      <c r="P298" s="86"/>
      <c r="Q298" s="69"/>
      <c r="R298" s="69"/>
    </row>
    <row r="299" spans="1:18" x14ac:dyDescent="0.5">
      <c r="A299" s="87"/>
      <c r="E299" s="2"/>
      <c r="H299" s="2"/>
      <c r="K299" s="90"/>
      <c r="P299" s="91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3"/>
      <c r="K320" s="93"/>
      <c r="L320" s="93"/>
    </row>
    <row r="321" spans="1:12" x14ac:dyDescent="0.5">
      <c r="A321" s="3"/>
      <c r="E321" s="2"/>
      <c r="H321" s="2"/>
      <c r="J321" s="93"/>
      <c r="K321" s="93"/>
      <c r="L321" s="93"/>
    </row>
    <row r="322" spans="1:12" x14ac:dyDescent="0.5">
      <c r="A322" s="3"/>
      <c r="B322" s="3"/>
      <c r="C322" s="85"/>
      <c r="D322" s="85"/>
      <c r="E322" s="2"/>
      <c r="F322" s="8"/>
      <c r="G322" s="85"/>
      <c r="H322" s="2"/>
      <c r="I322" s="8"/>
      <c r="J322" s="94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"/>
      <c r="E331" s="2"/>
      <c r="F331" s="8"/>
      <c r="G331" s="2"/>
      <c r="H331" s="2"/>
      <c r="I331" s="8"/>
      <c r="J331" s="93"/>
      <c r="K331" s="93"/>
      <c r="L331" s="93"/>
    </row>
    <row r="332" spans="1:12" x14ac:dyDescent="0.5">
      <c r="A332" s="3"/>
      <c r="B332" s="3"/>
      <c r="C332" s="85"/>
      <c r="D332" s="86"/>
      <c r="E332" s="2"/>
      <c r="F332" s="8"/>
      <c r="G332" s="86"/>
      <c r="H332" s="2"/>
      <c r="I332" s="8"/>
      <c r="J332" s="94"/>
      <c r="K332" s="93"/>
      <c r="L332" s="93"/>
    </row>
    <row r="333" spans="1:12" x14ac:dyDescent="0.5">
      <c r="A333" s="3"/>
      <c r="B333" s="3"/>
      <c r="C333" s="85"/>
      <c r="D333" s="8"/>
      <c r="E333" s="2"/>
      <c r="F333" s="8"/>
      <c r="G333" s="8"/>
      <c r="H333" s="2"/>
      <c r="I333" s="8"/>
      <c r="J333" s="93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H334" s="2"/>
      <c r="I334" s="8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A343" s="3"/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J344" s="94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3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H348" s="2"/>
      <c r="I348" s="8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E351" s="2"/>
      <c r="F351" s="8"/>
      <c r="G351" s="86"/>
      <c r="J351" s="94"/>
      <c r="K351" s="93"/>
      <c r="L351" s="93"/>
    </row>
    <row r="352" spans="1:12" x14ac:dyDescent="0.5">
      <c r="B352" s="3"/>
      <c r="C352" s="85"/>
      <c r="D352" s="86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B359" s="3"/>
      <c r="C359" s="85"/>
      <c r="D359" s="86"/>
      <c r="E359" s="2"/>
      <c r="F359" s="8"/>
      <c r="G359" s="86"/>
      <c r="J359" s="94"/>
      <c r="K359" s="93"/>
      <c r="L359" s="93"/>
    </row>
    <row r="360" spans="1:12" x14ac:dyDescent="0.5">
      <c r="A360" s="91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5"/>
      <c r="D375" s="86"/>
      <c r="E375" s="2"/>
      <c r="F375" s="8"/>
      <c r="G375" s="86"/>
      <c r="H375" s="2"/>
      <c r="I375" s="8"/>
      <c r="J375" s="94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"/>
      <c r="E378" s="88"/>
      <c r="F378" s="8"/>
      <c r="G378" s="8"/>
      <c r="H378" s="88"/>
      <c r="I378" s="89"/>
      <c r="J378" s="93"/>
      <c r="K378" s="93"/>
      <c r="L378" s="93"/>
    </row>
    <row r="379" spans="1:12" x14ac:dyDescent="0.5">
      <c r="A379" s="3"/>
      <c r="B379" s="3"/>
      <c r="C379" s="85"/>
      <c r="D379" s="86"/>
      <c r="E379" s="2"/>
      <c r="F379" s="8"/>
      <c r="G379" s="86"/>
      <c r="H379" s="2"/>
      <c r="I379" s="8"/>
      <c r="J379" s="94"/>
      <c r="K379" s="93"/>
      <c r="L379" s="93"/>
    </row>
    <row r="380" spans="1:12" x14ac:dyDescent="0.5">
      <c r="A380" s="3"/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8"/>
      <c r="E383" s="2"/>
      <c r="F383" s="8"/>
      <c r="G383" s="8"/>
      <c r="H383" s="2"/>
      <c r="I383" s="8"/>
      <c r="J383" s="93"/>
      <c r="K383" s="93"/>
      <c r="L383" s="93"/>
    </row>
    <row r="384" spans="1:12" x14ac:dyDescent="0.5">
      <c r="A384" s="3"/>
      <c r="B384" s="3"/>
      <c r="C384" s="85"/>
      <c r="D384" s="12"/>
      <c r="E384" s="2"/>
      <c r="F384" s="8"/>
      <c r="G384" s="86"/>
      <c r="H384" s="2"/>
      <c r="I384" s="8"/>
      <c r="J384" s="94"/>
      <c r="K384" s="93"/>
      <c r="L384" s="93"/>
    </row>
    <row r="385" spans="1:12" x14ac:dyDescent="0.5">
      <c r="A385" s="3"/>
      <c r="B385" s="3"/>
      <c r="C385" s="85"/>
      <c r="D385" s="8"/>
      <c r="E385" s="2"/>
      <c r="F385" s="8"/>
      <c r="G385" s="8"/>
      <c r="H385" s="2"/>
      <c r="I385" s="8"/>
      <c r="J385" s="93"/>
      <c r="K385" s="93"/>
      <c r="L385" s="93"/>
    </row>
    <row r="386" spans="1:12" x14ac:dyDescent="0.5">
      <c r="A386" s="3"/>
      <c r="B386" s="3"/>
      <c r="C386" s="85"/>
      <c r="D386" s="12"/>
      <c r="E386" s="2"/>
      <c r="F386" s="8"/>
      <c r="G386" s="12"/>
      <c r="H386" s="2"/>
      <c r="I386" s="8"/>
      <c r="J386" s="94"/>
      <c r="K386" s="93"/>
      <c r="L386" s="93"/>
    </row>
    <row r="387" spans="1:12" x14ac:dyDescent="0.5">
      <c r="A387" s="3"/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8"/>
      <c r="E390" s="2"/>
      <c r="F390" s="8"/>
      <c r="G390" s="8"/>
      <c r="H390" s="2"/>
      <c r="I390" s="8"/>
      <c r="J390" s="93"/>
      <c r="K390" s="93"/>
      <c r="L390" s="93"/>
    </row>
    <row r="391" spans="1:12" x14ac:dyDescent="0.5">
      <c r="B391" s="3"/>
      <c r="C391" s="85"/>
      <c r="D391" s="12"/>
      <c r="E391" s="2"/>
      <c r="F391" s="8"/>
      <c r="G391" s="86"/>
      <c r="H391" s="2"/>
      <c r="I391" s="8"/>
      <c r="J391" s="94"/>
      <c r="K391" s="93"/>
      <c r="L391" s="93"/>
    </row>
    <row r="392" spans="1:12" x14ac:dyDescent="0.5">
      <c r="B392" s="3"/>
      <c r="C392" s="85"/>
      <c r="D392" s="12"/>
      <c r="E392" s="2"/>
      <c r="F392" s="8"/>
      <c r="G392" s="12"/>
      <c r="H392" s="2"/>
      <c r="I392" s="8"/>
      <c r="J392" s="93"/>
      <c r="K392" s="93"/>
      <c r="L392" s="93"/>
    </row>
    <row r="393" spans="1:12" x14ac:dyDescent="0.5">
      <c r="A393" s="3"/>
      <c r="B393" s="3"/>
      <c r="C393" s="85"/>
      <c r="D393" s="12"/>
      <c r="E393" s="2"/>
      <c r="F393" s="8"/>
      <c r="G393" s="12"/>
      <c r="H393" s="2"/>
      <c r="I393" s="8"/>
      <c r="J393" s="94"/>
      <c r="K393" s="93"/>
      <c r="L393" s="93"/>
    </row>
    <row r="394" spans="1:12" x14ac:dyDescent="0.5">
      <c r="A394" s="3"/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8"/>
      <c r="E396" s="2"/>
      <c r="F396" s="8"/>
      <c r="G396" s="8"/>
      <c r="H396" s="2"/>
      <c r="I396" s="8"/>
      <c r="J396" s="93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86"/>
      <c r="H398" s="2"/>
      <c r="I398" s="8"/>
      <c r="J398" s="94"/>
      <c r="K398" s="93"/>
      <c r="L398" s="93"/>
    </row>
    <row r="399" spans="1:12" x14ac:dyDescent="0.5"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A400" s="3"/>
      <c r="B400" s="3"/>
      <c r="C400" s="85"/>
      <c r="D400" s="12"/>
      <c r="E400" s="2"/>
      <c r="F400" s="8"/>
      <c r="G400" s="12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8"/>
      <c r="E402" s="2"/>
      <c r="F402" s="8"/>
      <c r="G402" s="8"/>
      <c r="H402" s="2"/>
      <c r="I402" s="8"/>
      <c r="J402" s="93"/>
      <c r="K402" s="93"/>
      <c r="L402" s="93"/>
    </row>
    <row r="403" spans="1:12" x14ac:dyDescent="0.5">
      <c r="B403" s="3"/>
      <c r="C403" s="85"/>
      <c r="D403" s="12"/>
      <c r="E403" s="2"/>
      <c r="F403" s="8"/>
      <c r="G403" s="12"/>
      <c r="H403" s="2"/>
      <c r="I403" s="8"/>
      <c r="J403" s="94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B406" s="3"/>
      <c r="C406" s="85"/>
      <c r="D406" s="8"/>
      <c r="E406" s="2"/>
      <c r="F406" s="8"/>
      <c r="G406" s="8"/>
      <c r="H406" s="2"/>
      <c r="I406" s="8"/>
      <c r="J406" s="93"/>
      <c r="K406" s="93"/>
      <c r="L406" s="93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4"/>
      <c r="K407" s="93"/>
      <c r="L407" s="93"/>
    </row>
    <row r="408" spans="1:12" x14ac:dyDescent="0.5">
      <c r="A408" s="91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</mergeCells>
  <phoneticPr fontId="4" type="noConversion"/>
  <pageMargins left="0.11811023622047245" right="0.11811023622047245" top="0.19685039370078741" bottom="0.19685039370078741" header="0" footer="0"/>
  <pageSetup scale="38" orientation="landscape" r:id="rId1"/>
  <headerFooter alignWithMargins="0"/>
  <rowBreaks count="3" manualBreakCount="3">
    <brk id="55" max="17" man="1"/>
    <brk id="101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2025-03-17T04:29:43Z</cp:lastPrinted>
  <dcterms:created xsi:type="dcterms:W3CDTF">2007-02-04T08:24:33Z</dcterms:created>
  <dcterms:modified xsi:type="dcterms:W3CDTF">2026-07-14T05:39:09Z</dcterms:modified>
</cp:coreProperties>
</file>