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JUL,2026\"/>
    </mc:Choice>
  </mc:AlternateContent>
  <xr:revisionPtr revIDLastSave="0" documentId="13_ncr:1_{9801CC81-8BCE-46A8-B13F-148719593756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1" r:id="rId1"/>
  </sheets>
  <definedNames>
    <definedName name="_xlnm.Print_Area" localSheetId="0">Sheet1!$A$1:$R$101</definedName>
  </definedNames>
  <calcPr calcId="179021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0" i="1" l="1"/>
  <c r="K80" i="1"/>
  <c r="L75" i="1"/>
  <c r="K75" i="1"/>
  <c r="L68" i="1"/>
  <c r="K68" i="1"/>
  <c r="J68" i="1"/>
  <c r="L64" i="1"/>
  <c r="K64" i="1"/>
  <c r="L41" i="1"/>
  <c r="K41" i="1"/>
  <c r="L26" i="1"/>
  <c r="K26" i="1"/>
  <c r="L11" i="1"/>
  <c r="L10" i="1" s="1"/>
  <c r="K11" i="1"/>
  <c r="K10" i="1" s="1"/>
  <c r="J11" i="1"/>
  <c r="F97" i="1"/>
  <c r="E97" i="1"/>
  <c r="F80" i="1"/>
  <c r="E80" i="1"/>
  <c r="I80" i="1"/>
  <c r="H80" i="1"/>
  <c r="F75" i="1"/>
  <c r="E75" i="1"/>
  <c r="I75" i="1"/>
  <c r="H75" i="1"/>
  <c r="I68" i="1"/>
  <c r="H68" i="1"/>
  <c r="G68" i="1"/>
  <c r="F68" i="1"/>
  <c r="E68" i="1"/>
  <c r="D68" i="1"/>
  <c r="F64" i="1"/>
  <c r="E64" i="1"/>
  <c r="I64" i="1"/>
  <c r="H64" i="1"/>
  <c r="F49" i="1"/>
  <c r="E49" i="1"/>
  <c r="I49" i="1"/>
  <c r="H49" i="1"/>
  <c r="F41" i="1"/>
  <c r="E41" i="1"/>
  <c r="I41" i="1"/>
  <c r="H41" i="1"/>
  <c r="F26" i="1"/>
  <c r="E26" i="1"/>
  <c r="I26" i="1"/>
  <c r="H26" i="1"/>
  <c r="F11" i="1"/>
  <c r="F10" i="1" s="1"/>
  <c r="E11" i="1"/>
  <c r="E10" i="1" s="1"/>
  <c r="D11" i="1"/>
  <c r="I11" i="1"/>
  <c r="I10" i="1" s="1"/>
  <c r="H11" i="1"/>
  <c r="H10" i="1" s="1"/>
  <c r="G11" i="1"/>
  <c r="K47" i="1" l="1"/>
  <c r="K97" i="1" s="1"/>
  <c r="L47" i="1"/>
  <c r="L97" i="1" s="1"/>
  <c r="F47" i="1"/>
  <c r="E47" i="1"/>
  <c r="H47" i="1"/>
  <c r="H97" i="1" s="1"/>
  <c r="I47" i="1"/>
  <c r="I97" i="1" s="1"/>
  <c r="R44" i="1" l="1"/>
  <c r="Q44" i="1"/>
  <c r="P44" i="1"/>
  <c r="O70" i="1" l="1"/>
  <c r="N64" i="1"/>
  <c r="O12" i="1"/>
  <c r="O13" i="1"/>
  <c r="O14" i="1"/>
  <c r="O15" i="1"/>
  <c r="O16" i="1"/>
  <c r="O18" i="1"/>
  <c r="O20" i="1"/>
  <c r="O21" i="1"/>
  <c r="O23" i="1"/>
  <c r="O24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11" i="1" l="1"/>
  <c r="O64" i="1"/>
  <c r="P77" i="1" l="1"/>
  <c r="Q97" i="1" l="1"/>
  <c r="N14" i="1" l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N47" i="1" l="1"/>
  <c r="N97" i="1" l="1"/>
  <c r="N43" i="1" l="1"/>
  <c r="M43" i="1"/>
  <c r="O43" i="1" l="1"/>
  <c r="Q70" i="1" l="1"/>
  <c r="P70" i="1"/>
  <c r="R70" i="1" l="1"/>
  <c r="N70" i="1" l="1"/>
  <c r="M70" i="1"/>
  <c r="O97" i="1" l="1"/>
  <c r="P36" i="1" l="1"/>
  <c r="M36" i="1"/>
  <c r="Q36" i="1" l="1"/>
  <c r="N26" i="1" l="1"/>
  <c r="Q71" i="1" l="1"/>
  <c r="M37" i="1"/>
  <c r="P18" i="1"/>
  <c r="P50" i="1"/>
  <c r="R8" i="1" l="1"/>
  <c r="Q82" i="1" l="1"/>
  <c r="O8" i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M11" i="1" l="1"/>
  <c r="Q11" i="1"/>
  <c r="N11" i="1"/>
  <c r="N10" i="1" l="1"/>
  <c r="R11" i="1"/>
  <c r="P11" i="1"/>
  <c r="O41" i="1" l="1"/>
  <c r="O10" i="1"/>
  <c r="P78" i="1" l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R53" i="1"/>
  <c r="R51" i="1"/>
  <c r="O79" i="1"/>
  <c r="Q8" i="1"/>
  <c r="N75" i="1"/>
  <c r="P68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P53" i="1"/>
  <c r="M69" i="1"/>
  <c r="M12" i="1"/>
  <c r="P12" i="1"/>
  <c r="R79" i="1"/>
  <c r="R72" i="1"/>
  <c r="O73" i="1"/>
  <c r="O65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R41" i="1" l="1"/>
  <c r="Q26" i="1"/>
  <c r="R68" i="1"/>
  <c r="O68" i="1"/>
  <c r="M68" i="1"/>
  <c r="R26" i="1"/>
  <c r="O75" i="1"/>
  <c r="N68" i="1"/>
  <c r="Q68" i="1"/>
  <c r="Q47" i="1"/>
  <c r="Q64" i="1"/>
  <c r="R10" i="1"/>
  <c r="Q10" i="1"/>
  <c r="R80" i="1"/>
  <c r="R47" i="1" l="1"/>
</calcChain>
</file>

<file path=xl/sharedStrings.xml><?xml version="1.0" encoding="utf-8"?>
<sst xmlns="http://schemas.openxmlformats.org/spreadsheetml/2006/main" count="277" uniqueCount="120">
  <si>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</si>
  <si>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</si>
  <si>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</si>
  <si>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</si>
  <si>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</si>
  <si>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</si>
  <si>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</si>
  <si>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</si>
  <si>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</si>
  <si>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</si>
  <si>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</si>
  <si>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</si>
  <si>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</si>
  <si>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</si>
  <si>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</si>
  <si>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</si>
  <si>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</si>
  <si>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</si>
  <si>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</si>
  <si>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</si>
  <si>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</si>
  <si>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</si>
  <si>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</si>
  <si>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</si>
  <si>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</si>
  <si>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</si>
  <si>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</si>
  <si>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</si>
  <si>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</si>
  <si>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</si>
  <si>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</si>
  <si>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</si>
  <si>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</si>
  <si>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</si>
  <si>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</si>
  <si>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</si>
  <si>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</si>
  <si>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</si>
  <si>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</si>
  <si>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</si>
  <si>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</si>
  <si>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</si>
  <si>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</si>
  <si>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</si>
  <si>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</si>
  <si>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</si>
  <si>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</si>
  <si>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</si>
  <si>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</si>
  <si>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</si>
  <si>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</si>
  <si>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</si>
  <si>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</si>
  <si>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</si>
  <si>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</si>
  <si>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</si>
  <si>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</si>
  <si>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</si>
  <si>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</si>
  <si>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</si>
  <si>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</si>
  <si>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</si>
  <si>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</si>
  <si>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</si>
  <si>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</si>
  <si>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</si>
  <si>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</si>
  <si>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</si>
  <si>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</si>
  <si>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</si>
  <si>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</si>
  <si>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</si>
  <si>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</si>
  <si>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</si>
  <si>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</si>
  <si>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</si>
  <si>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</si>
  <si>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</si>
  <si>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</si>
  <si>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</si>
  <si>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</si>
  <si>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</si>
  <si>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</si>
  <si>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</si>
  <si>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</si>
  <si>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</si>
  <si>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</si>
  <si>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</si>
  <si>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</si>
  <si>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</si>
  <si>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</si>
  <si>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</si>
  <si>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</si>
  <si>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</si>
  <si>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</si>
  <si>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</si>
  <si>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</si>
  <si>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</si>
  <si>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</si>
  <si>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</si>
  <si>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</si>
  <si>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</si>
  <si>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</si>
  <si>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</si>
  <si>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</si>
  <si>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>K.G</t>
  </si>
  <si>
    <t xml:space="preserve"> 15.COTTON CLOTH   </t>
  </si>
  <si>
    <t xml:space="preserve">    f) RUBBER TYRES &amp; TUBES</t>
  </si>
  <si>
    <t xml:space="preserve">    g) OTHER MACHINERY</t>
  </si>
  <si>
    <t>-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</si>
  <si>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</si>
  <si>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</si>
  <si>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</si>
  <si>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>STATEMENT SHOWING EXPORTS OF SELECTED COMMODITIES DURING THE MONTH OF JULY, 2026</t>
  </si>
  <si>
    <t xml:space="preserve">                   JULY, 2026  ( R)</t>
  </si>
  <si>
    <t xml:space="preserve">                   JULY,2025</t>
  </si>
  <si>
    <t xml:space="preserve">  % CHANGE IN JULY,2026 OVER</t>
  </si>
  <si>
    <t>JULY,2025</t>
  </si>
  <si>
    <t xml:space="preserve">                   JUNE, 2026  ( F)</t>
  </si>
  <si>
    <t xml:space="preserve">        JUNE,2026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</si>
</sst>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0" xfId="0" applyNumberFormat="1" applyFont="1" applyAlignment="1">
      <alignment horizontal="lef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3" fontId="10" fillId="0" borderId="0" xfId="0" applyNumberFormat="1" applyFont="1" applyAlignment="1">
      <alignment horizontal="right"/>
    </xf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" fontId="9" fillId="0" borderId="1" xfId="5" applyNumberFormat="1" applyFont="1" applyBorder="1" applyAlignment="1">
      <alignment horizontal="right"/>
    </xf>
    <xf numFmtId="1" fontId="10" fillId="0" borderId="0" xfId="1" applyNumberFormat="1" applyFont="1" applyFill="1" applyBorder="1" applyAlignment="1">
      <alignment horizontal="right"/>
    </xf>
    <xf numFmtId="3" fontId="9" fillId="0" borderId="0" xfId="5" applyNumberFormat="1" applyFont="1" applyAlignment="1">
      <alignment horizontal="right"/>
    </xf>
    <xf numFmtId="3" fontId="10" fillId="0" borderId="0" xfId="5" applyNumberFormat="1" applyFont="1" applyAlignment="1">
      <alignment horizontal="right"/>
    </xf>
    <xf numFmtId="0" fontId="8" fillId="0" borderId="0" xfId="0" applyFont="1" applyAlignment="1">
      <alignment horizontal="right"/>
    </xf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3"/>
  <sheetViews>
    <sheetView tabSelected="1" zoomScale="60" zoomScaleNormal="60" workbookViewId="0">
      <selection sqref="A1:R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19" customWidth="1"/>
    <col min="15" max="15" width="13.54296875" style="19" customWidth="1"/>
    <col min="16" max="16" width="14.81640625" style="1" customWidth="1"/>
    <col min="17" max="18" width="15.1796875" style="1" customWidth="1"/>
    <col min="19" max="19" width="15.81640625" style="8" customWidth="1"/>
    <col min="20" max="20" width="16.1796875" style="18" customWidth="1"/>
    <col min="21" max="21" width="14.1796875" style="18" bestFit="1" customWidth="1"/>
    <col min="22" max="22" width="9.1796875" style="9" customWidth="1"/>
    <col min="23" max="23" width="19.81640625" style="1" bestFit="1" customWidth="1"/>
    <col min="24" max="16384" width="9.1796875" style="1"/>
  </cols>
  <sheetData>
    <row r="1" spans="1:23" x14ac:dyDescent="0.5">
      <c r="A1" s="84" t="s">
        <v>113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23" x14ac:dyDescent="0.5">
      <c r="E2" s="2"/>
      <c r="H2" s="2"/>
      <c r="K2" s="2"/>
      <c r="O2" s="20" t="s">
        <v>100</v>
      </c>
    </row>
    <row r="3" spans="1:23" x14ac:dyDescent="0.5">
      <c r="E3" s="2"/>
      <c r="H3" s="2"/>
      <c r="K3" s="2"/>
      <c r="O3" s="20" t="s">
        <v>104</v>
      </c>
    </row>
    <row r="4" spans="1:23" x14ac:dyDescent="0.5">
      <c r="A4" s="21"/>
      <c r="B4" s="92" t="s">
        <v>92</v>
      </c>
      <c r="C4" s="22" t="s">
        <v>89</v>
      </c>
      <c r="D4" s="23" t="s">
        <v>114</v>
      </c>
      <c r="E4" s="24"/>
      <c r="F4" s="25"/>
      <c r="G4" s="85" t="s">
        <v>118</v>
      </c>
      <c r="H4" s="86"/>
      <c r="I4" s="87"/>
      <c r="J4" s="23" t="s">
        <v>115</v>
      </c>
      <c r="K4" s="24"/>
      <c r="L4" s="25"/>
      <c r="M4" s="26"/>
      <c r="N4" s="27" t="s">
        <v>116</v>
      </c>
      <c r="O4" s="28"/>
      <c r="P4" s="29"/>
      <c r="Q4" s="29"/>
      <c r="R4" s="30" t="s">
        <v>0</v>
      </c>
      <c r="S4" s="14"/>
    </row>
    <row r="5" spans="1:23" x14ac:dyDescent="0.5">
      <c r="A5" s="31" t="s">
        <v>1</v>
      </c>
      <c r="B5" s="93"/>
      <c r="C5" s="11" t="s">
        <v>90</v>
      </c>
      <c r="D5" s="32" t="s">
        <v>91</v>
      </c>
      <c r="E5" s="88" t="s">
        <v>95</v>
      </c>
      <c r="F5" s="89"/>
      <c r="G5" s="32"/>
      <c r="H5" s="88" t="s">
        <v>95</v>
      </c>
      <c r="I5" s="89"/>
      <c r="J5" s="33"/>
      <c r="K5" s="88" t="s">
        <v>95</v>
      </c>
      <c r="L5" s="89"/>
      <c r="M5" s="81" t="s">
        <v>119</v>
      </c>
      <c r="N5" s="82"/>
      <c r="O5" s="83"/>
      <c r="P5" s="81" t="s">
        <v>117</v>
      </c>
      <c r="Q5" s="82"/>
      <c r="R5" s="82"/>
      <c r="S5" s="14"/>
    </row>
    <row r="6" spans="1:23" x14ac:dyDescent="0.5">
      <c r="A6" s="34" t="s">
        <v>2</v>
      </c>
      <c r="B6" s="93"/>
      <c r="C6" s="11" t="s">
        <v>93</v>
      </c>
      <c r="D6" s="35" t="s">
        <v>94</v>
      </c>
      <c r="E6" s="90"/>
      <c r="F6" s="91"/>
      <c r="G6" s="35" t="s">
        <v>94</v>
      </c>
      <c r="H6" s="90"/>
      <c r="I6" s="91"/>
      <c r="J6" s="36" t="s">
        <v>94</v>
      </c>
      <c r="K6" s="90"/>
      <c r="L6" s="91"/>
      <c r="M6" s="36" t="s">
        <v>94</v>
      </c>
      <c r="N6" s="81" t="s">
        <v>95</v>
      </c>
      <c r="O6" s="83"/>
      <c r="P6" s="36" t="s">
        <v>94</v>
      </c>
      <c r="Q6" s="81" t="s">
        <v>95</v>
      </c>
      <c r="R6" s="82"/>
      <c r="S6" s="14"/>
    </row>
    <row r="7" spans="1:23" x14ac:dyDescent="0.5">
      <c r="A7" s="37"/>
      <c r="B7" s="94"/>
      <c r="C7" s="38" t="s">
        <v>96</v>
      </c>
      <c r="D7" s="32"/>
      <c r="E7" s="39" t="s">
        <v>97</v>
      </c>
      <c r="F7" s="40" t="s">
        <v>98</v>
      </c>
      <c r="G7" s="32"/>
      <c r="H7" s="39" t="s">
        <v>97</v>
      </c>
      <c r="I7" s="40" t="s">
        <v>98</v>
      </c>
      <c r="J7" s="41"/>
      <c r="K7" s="39" t="s">
        <v>97</v>
      </c>
      <c r="L7" s="40" t="s">
        <v>99</v>
      </c>
      <c r="M7" s="42"/>
      <c r="N7" s="43" t="s">
        <v>101</v>
      </c>
      <c r="O7" s="44" t="s">
        <v>99</v>
      </c>
      <c r="P7" s="42"/>
      <c r="Q7" s="41" t="s">
        <v>101</v>
      </c>
      <c r="R7" s="45" t="s">
        <v>99</v>
      </c>
      <c r="S7" s="46"/>
      <c r="T7" s="46"/>
      <c r="U7" s="46"/>
    </row>
    <row r="8" spans="1:23" x14ac:dyDescent="0.5">
      <c r="A8" s="3"/>
      <c r="B8" s="3" t="s">
        <v>3</v>
      </c>
      <c r="D8" s="47"/>
      <c r="E8" s="13">
        <v>823553</v>
      </c>
      <c r="F8" s="6">
        <v>2961985.6134389658</v>
      </c>
      <c r="G8" s="76"/>
      <c r="H8" s="64">
        <v>624159</v>
      </c>
      <c r="I8" s="64">
        <v>2242452</v>
      </c>
      <c r="J8" s="15"/>
      <c r="K8" s="6">
        <v>762578</v>
      </c>
      <c r="L8" s="6">
        <v>2683117</v>
      </c>
      <c r="M8" s="48"/>
      <c r="N8" s="49">
        <f>ROUND(E8/H8*100-100,2)</f>
        <v>31.95</v>
      </c>
      <c r="O8" s="49">
        <f>ROUND(F8/I8*100-100,2)</f>
        <v>32.090000000000003</v>
      </c>
      <c r="P8" s="48"/>
      <c r="Q8" s="49">
        <f>ROUND(E8/K8*100-100,2)</f>
        <v>8</v>
      </c>
      <c r="R8" s="49">
        <f>ROUND(F8/L8*100-100,2)</f>
        <v>10.39</v>
      </c>
      <c r="S8" s="16"/>
    </row>
    <row r="9" spans="1:23" x14ac:dyDescent="0.5">
      <c r="A9" s="3"/>
      <c r="B9" s="3"/>
      <c r="C9" s="50"/>
      <c r="D9" s="6"/>
      <c r="E9" s="6"/>
      <c r="F9" s="6"/>
      <c r="G9" s="64"/>
      <c r="H9" s="64"/>
      <c r="I9" s="64"/>
      <c r="J9" s="6"/>
      <c r="K9" s="6"/>
      <c r="L9" s="6"/>
      <c r="M9" s="49"/>
      <c r="N9" s="49"/>
      <c r="O9" s="49"/>
      <c r="P9" s="48"/>
      <c r="Q9" s="49"/>
      <c r="R9" s="49"/>
      <c r="S9" s="14"/>
    </row>
    <row r="10" spans="1:23" x14ac:dyDescent="0.5">
      <c r="A10" s="11" t="s">
        <v>5</v>
      </c>
      <c r="B10" s="3" t="s">
        <v>6</v>
      </c>
      <c r="C10" s="46"/>
      <c r="D10" s="51"/>
      <c r="E10" s="6">
        <f>SUM(E11,E14:E24)</f>
        <v>121544.69899298841</v>
      </c>
      <c r="F10" s="6">
        <f>SUM(F11,F14:F24)</f>
        <v>437078.2171905135</v>
      </c>
      <c r="G10" s="51"/>
      <c r="H10" s="6">
        <f>SUM(H11,H14:H24)</f>
        <v>116669</v>
      </c>
      <c r="I10" s="6">
        <f>SUM(I11,I14:I24)</f>
        <v>419155</v>
      </c>
      <c r="J10" s="51"/>
      <c r="K10" s="6">
        <f t="shared" ref="K10:L10" si="0">SUM(K11,K14:K24)</f>
        <v>121232</v>
      </c>
      <c r="L10" s="6">
        <f t="shared" si="0"/>
        <v>426555</v>
      </c>
      <c r="M10" s="48"/>
      <c r="N10" s="49">
        <f t="shared" ref="N10:O16" si="1">ROUND(E10/H10*100-100,2)</f>
        <v>4.18</v>
      </c>
      <c r="O10" s="49">
        <f t="shared" si="1"/>
        <v>4.28</v>
      </c>
      <c r="P10" s="48"/>
      <c r="Q10" s="49">
        <f t="shared" ref="Q10:R16" si="2">ROUND(E10/K10*100-100,2)</f>
        <v>0.26</v>
      </c>
      <c r="R10" s="49">
        <f t="shared" si="2"/>
        <v>2.4700000000000002</v>
      </c>
      <c r="S10" s="14"/>
      <c r="W10" s="10"/>
    </row>
    <row r="11" spans="1:23" x14ac:dyDescent="0.5">
      <c r="A11" s="7"/>
      <c r="B11" s="3" t="s">
        <v>8</v>
      </c>
      <c r="C11" s="11" t="s">
        <v>9</v>
      </c>
      <c r="D11" s="6">
        <f t="shared" ref="D11:F11" si="3">SUM(D12:D13)</f>
        <v>346023.72328040004</v>
      </c>
      <c r="E11" s="6">
        <f t="shared" si="3"/>
        <v>55626.735521643197</v>
      </c>
      <c r="F11" s="6">
        <f t="shared" si="3"/>
        <v>199949.77721896709</v>
      </c>
      <c r="G11" s="6">
        <f t="shared" ref="G11:L11" si="4">SUM(G12:G13)</f>
        <v>362808</v>
      </c>
      <c r="H11" s="6">
        <f t="shared" si="4"/>
        <v>59501</v>
      </c>
      <c r="I11" s="6">
        <f t="shared" si="4"/>
        <v>213729</v>
      </c>
      <c r="J11" s="6">
        <f t="shared" si="4"/>
        <v>293166</v>
      </c>
      <c r="K11" s="6">
        <f t="shared" si="4"/>
        <v>47695</v>
      </c>
      <c r="L11" s="6">
        <f t="shared" si="4"/>
        <v>167813</v>
      </c>
      <c r="M11" s="49">
        <f t="shared" ref="M11:M16" si="5">ROUND(D11/G11*100-100,2)</f>
        <v>-4.63</v>
      </c>
      <c r="N11" s="49">
        <f t="shared" si="1"/>
        <v>-6.51</v>
      </c>
      <c r="O11" s="49">
        <f t="shared" si="1"/>
        <v>-6.45</v>
      </c>
      <c r="P11" s="49">
        <f t="shared" ref="P11:P16" si="6">ROUND(D11/J11*100-100,2)</f>
        <v>18.03</v>
      </c>
      <c r="Q11" s="49">
        <f t="shared" si="2"/>
        <v>16.63</v>
      </c>
      <c r="R11" s="49">
        <f t="shared" si="2"/>
        <v>19.149999999999999</v>
      </c>
      <c r="S11" s="14"/>
      <c r="T11" s="8"/>
      <c r="U11" s="8"/>
      <c r="W11" s="10"/>
    </row>
    <row r="12" spans="1:23" x14ac:dyDescent="0.5">
      <c r="B12" s="3" t="s">
        <v>10</v>
      </c>
      <c r="C12" s="11" t="s">
        <v>9</v>
      </c>
      <c r="D12" s="52">
        <v>67856.788640899991</v>
      </c>
      <c r="E12" s="5">
        <v>21272.156162939689</v>
      </c>
      <c r="F12" s="6">
        <v>76478.888513125989</v>
      </c>
      <c r="G12" s="77">
        <v>77353</v>
      </c>
      <c r="H12" s="78">
        <v>24943</v>
      </c>
      <c r="I12" s="64">
        <v>89594</v>
      </c>
      <c r="J12" s="6">
        <v>52694</v>
      </c>
      <c r="K12" s="6">
        <v>15824</v>
      </c>
      <c r="L12" s="6">
        <v>55675</v>
      </c>
      <c r="M12" s="49">
        <f t="shared" si="5"/>
        <v>-12.28</v>
      </c>
      <c r="N12" s="49">
        <f t="shared" si="1"/>
        <v>-14.72</v>
      </c>
      <c r="O12" s="49">
        <f t="shared" si="1"/>
        <v>-14.64</v>
      </c>
      <c r="P12" s="49">
        <f t="shared" si="6"/>
        <v>28.78</v>
      </c>
      <c r="Q12" s="49">
        <f t="shared" si="2"/>
        <v>34.43</v>
      </c>
      <c r="R12" s="49">
        <f t="shared" si="2"/>
        <v>37.369999999999997</v>
      </c>
      <c r="S12" s="14"/>
      <c r="T12" s="8"/>
      <c r="U12" s="8"/>
      <c r="W12" s="10"/>
    </row>
    <row r="13" spans="1:23" x14ac:dyDescent="0.5">
      <c r="B13" s="3" t="s">
        <v>11</v>
      </c>
      <c r="C13" s="11" t="s">
        <v>9</v>
      </c>
      <c r="D13" s="52">
        <v>278166.93463950005</v>
      </c>
      <c r="E13" s="5">
        <v>34354.579358703508</v>
      </c>
      <c r="F13" s="6">
        <v>123470.88870584112</v>
      </c>
      <c r="G13" s="77">
        <v>285455</v>
      </c>
      <c r="H13" s="78">
        <v>34558</v>
      </c>
      <c r="I13" s="64">
        <v>124135</v>
      </c>
      <c r="J13" s="6">
        <v>240472</v>
      </c>
      <c r="K13" s="6">
        <v>31871</v>
      </c>
      <c r="L13" s="6">
        <v>112138</v>
      </c>
      <c r="M13" s="49">
        <f t="shared" si="5"/>
        <v>-2.5499999999999998</v>
      </c>
      <c r="N13" s="49">
        <f t="shared" si="1"/>
        <v>-0.59</v>
      </c>
      <c r="O13" s="49">
        <f t="shared" si="1"/>
        <v>-0.53</v>
      </c>
      <c r="P13" s="49">
        <f t="shared" si="6"/>
        <v>15.68</v>
      </c>
      <c r="Q13" s="49">
        <f t="shared" si="2"/>
        <v>7.79</v>
      </c>
      <c r="R13" s="49">
        <f t="shared" si="2"/>
        <v>10.11</v>
      </c>
      <c r="S13" s="14"/>
      <c r="T13" s="8"/>
      <c r="U13" s="8"/>
      <c r="W13" s="10"/>
    </row>
    <row r="14" spans="1:23" x14ac:dyDescent="0.5">
      <c r="A14" s="7"/>
      <c r="B14" s="3" t="s">
        <v>12</v>
      </c>
      <c r="C14" s="11" t="s">
        <v>9</v>
      </c>
      <c r="D14" s="5">
        <v>11567.622700000002</v>
      </c>
      <c r="E14" s="5">
        <v>6266.3058973697998</v>
      </c>
      <c r="F14" s="6">
        <v>22543.681688318935</v>
      </c>
      <c r="G14" s="78">
        <v>15974</v>
      </c>
      <c r="H14" s="78">
        <v>10233</v>
      </c>
      <c r="I14" s="64">
        <v>36770</v>
      </c>
      <c r="J14" s="6">
        <v>11738</v>
      </c>
      <c r="K14" s="6">
        <v>6380</v>
      </c>
      <c r="L14" s="6">
        <v>22447</v>
      </c>
      <c r="M14" s="49">
        <f t="shared" si="5"/>
        <v>-27.58</v>
      </c>
      <c r="N14" s="49">
        <f t="shared" si="1"/>
        <v>-38.76</v>
      </c>
      <c r="O14" s="49">
        <f t="shared" si="1"/>
        <v>-38.69</v>
      </c>
      <c r="P14" s="49">
        <f t="shared" si="6"/>
        <v>-1.45</v>
      </c>
      <c r="Q14" s="49">
        <f t="shared" si="2"/>
        <v>-1.78</v>
      </c>
      <c r="R14" s="49">
        <f t="shared" si="2"/>
        <v>0.43</v>
      </c>
      <c r="S14" s="14"/>
      <c r="T14" s="8"/>
      <c r="U14" s="8"/>
      <c r="W14" s="10"/>
    </row>
    <row r="15" spans="1:23" x14ac:dyDescent="0.5">
      <c r="A15" s="7"/>
      <c r="B15" s="3" t="s">
        <v>13</v>
      </c>
      <c r="C15" s="11" t="s">
        <v>9</v>
      </c>
      <c r="D15" s="5">
        <v>34090.393602300006</v>
      </c>
      <c r="E15" s="5">
        <v>10679.990557351022</v>
      </c>
      <c r="F15" s="6">
        <v>38422.503491706535</v>
      </c>
      <c r="G15" s="78">
        <v>34638</v>
      </c>
      <c r="H15" s="78">
        <v>10540</v>
      </c>
      <c r="I15" s="64">
        <v>37882</v>
      </c>
      <c r="J15" s="6">
        <v>61510</v>
      </c>
      <c r="K15" s="6">
        <v>16469</v>
      </c>
      <c r="L15" s="6">
        <v>57947</v>
      </c>
      <c r="M15" s="49">
        <f t="shared" si="5"/>
        <v>-1.58</v>
      </c>
      <c r="N15" s="49">
        <f t="shared" si="1"/>
        <v>1.33</v>
      </c>
      <c r="O15" s="49">
        <f t="shared" si="1"/>
        <v>1.43</v>
      </c>
      <c r="P15" s="49">
        <f t="shared" si="6"/>
        <v>-44.58</v>
      </c>
      <c r="Q15" s="49">
        <f t="shared" si="2"/>
        <v>-35.15</v>
      </c>
      <c r="R15" s="49">
        <f t="shared" si="2"/>
        <v>-33.69</v>
      </c>
      <c r="S15" s="14"/>
      <c r="T15" s="8"/>
      <c r="U15" s="8"/>
      <c r="W15" s="10"/>
    </row>
    <row r="16" spans="1:23" x14ac:dyDescent="0.5">
      <c r="A16" s="7"/>
      <c r="B16" s="3" t="s">
        <v>14</v>
      </c>
      <c r="C16" s="11" t="s">
        <v>9</v>
      </c>
      <c r="D16" s="5">
        <v>52190.08909709999</v>
      </c>
      <c r="E16" s="5">
        <v>3569.5621652781974</v>
      </c>
      <c r="F16" s="6">
        <v>12841.078853224284</v>
      </c>
      <c r="G16" s="78">
        <v>43183</v>
      </c>
      <c r="H16" s="78">
        <v>3044</v>
      </c>
      <c r="I16" s="64">
        <v>10938</v>
      </c>
      <c r="J16" s="6">
        <v>61532</v>
      </c>
      <c r="K16" s="6">
        <v>4513</v>
      </c>
      <c r="L16" s="6">
        <v>15879</v>
      </c>
      <c r="M16" s="49">
        <f t="shared" si="5"/>
        <v>20.86</v>
      </c>
      <c r="N16" s="49">
        <f t="shared" si="1"/>
        <v>17.27</v>
      </c>
      <c r="O16" s="49">
        <f t="shared" si="1"/>
        <v>17.399999999999999</v>
      </c>
      <c r="P16" s="49">
        <f t="shared" si="6"/>
        <v>-15.18</v>
      </c>
      <c r="Q16" s="49">
        <f t="shared" si="2"/>
        <v>-20.9</v>
      </c>
      <c r="R16" s="49">
        <f t="shared" si="2"/>
        <v>-19.13</v>
      </c>
      <c r="S16" s="14"/>
      <c r="T16" s="8"/>
      <c r="U16" s="8"/>
      <c r="W16" s="10"/>
    </row>
    <row r="17" spans="1:23" x14ac:dyDescent="0.5">
      <c r="A17" s="7"/>
      <c r="B17" s="3" t="s">
        <v>102</v>
      </c>
      <c r="C17" s="11" t="s">
        <v>9</v>
      </c>
      <c r="D17" s="5">
        <v>0</v>
      </c>
      <c r="E17" s="6">
        <v>0</v>
      </c>
      <c r="F17" s="6">
        <v>0</v>
      </c>
      <c r="G17" s="78">
        <v>0</v>
      </c>
      <c r="H17" s="64">
        <v>0</v>
      </c>
      <c r="I17" s="64">
        <v>0</v>
      </c>
      <c r="J17" s="5">
        <v>0</v>
      </c>
      <c r="K17" s="6">
        <v>0</v>
      </c>
      <c r="L17" s="6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14"/>
      <c r="T17" s="8"/>
      <c r="U17" s="8"/>
      <c r="W17" s="10"/>
    </row>
    <row r="18" spans="1:23" x14ac:dyDescent="0.5">
      <c r="A18" s="7"/>
      <c r="B18" s="3" t="s">
        <v>15</v>
      </c>
      <c r="C18" s="11" t="s">
        <v>9</v>
      </c>
      <c r="D18" s="5">
        <v>2333.5747999999999</v>
      </c>
      <c r="E18" s="5">
        <v>1907.3725637730001</v>
      </c>
      <c r="F18" s="6">
        <v>6860.518911552811</v>
      </c>
      <c r="G18" s="78">
        <v>2062</v>
      </c>
      <c r="H18" s="78">
        <v>1946</v>
      </c>
      <c r="I18" s="64">
        <v>6994</v>
      </c>
      <c r="J18" s="6">
        <v>1292</v>
      </c>
      <c r="K18" s="6">
        <v>1130</v>
      </c>
      <c r="L18" s="6">
        <v>3976</v>
      </c>
      <c r="M18" s="49">
        <f t="shared" ref="M18:O18" si="7">ROUND(D18/G18*100-100,2)</f>
        <v>13.17</v>
      </c>
      <c r="N18" s="49">
        <f t="shared" si="7"/>
        <v>-1.98</v>
      </c>
      <c r="O18" s="49">
        <f t="shared" si="7"/>
        <v>-1.91</v>
      </c>
      <c r="P18" s="49">
        <f>ROUND(D18/J18*100-100,2)</f>
        <v>80.62</v>
      </c>
      <c r="Q18" s="49">
        <f>ROUND(E18/K18*100-100,2)</f>
        <v>68.790000000000006</v>
      </c>
      <c r="R18" s="49">
        <f>ROUND(F18/L18*100-100,2)</f>
        <v>72.55</v>
      </c>
      <c r="S18" s="14"/>
      <c r="T18" s="8"/>
      <c r="U18" s="8"/>
      <c r="W18" s="10"/>
    </row>
    <row r="19" spans="1:23" x14ac:dyDescent="0.5">
      <c r="A19" s="7"/>
      <c r="B19" s="3" t="s">
        <v>16</v>
      </c>
      <c r="C19" s="11" t="s">
        <v>9</v>
      </c>
      <c r="D19" s="5">
        <v>0</v>
      </c>
      <c r="E19" s="5">
        <v>0</v>
      </c>
      <c r="F19" s="6">
        <v>0</v>
      </c>
      <c r="G19" s="78">
        <v>0</v>
      </c>
      <c r="H19" s="78">
        <v>0</v>
      </c>
      <c r="I19" s="64">
        <v>0</v>
      </c>
      <c r="J19" s="5">
        <v>0</v>
      </c>
      <c r="K19" s="5">
        <v>0</v>
      </c>
      <c r="L19" s="6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14"/>
      <c r="T19" s="8"/>
      <c r="U19" s="8"/>
      <c r="W19" s="10"/>
    </row>
    <row r="20" spans="1:23" x14ac:dyDescent="0.5">
      <c r="A20" s="7"/>
      <c r="B20" s="3" t="s">
        <v>17</v>
      </c>
      <c r="C20" s="11" t="s">
        <v>9</v>
      </c>
      <c r="D20" s="5">
        <v>2905.107892</v>
      </c>
      <c r="E20" s="5">
        <v>2064.3374756658982</v>
      </c>
      <c r="F20" s="6">
        <v>7426.077321740584</v>
      </c>
      <c r="G20" s="78">
        <v>2023</v>
      </c>
      <c r="H20" s="78">
        <v>1870</v>
      </c>
      <c r="I20" s="64">
        <v>6720</v>
      </c>
      <c r="J20" s="6">
        <v>2125</v>
      </c>
      <c r="K20" s="6">
        <v>1919</v>
      </c>
      <c r="L20" s="6">
        <v>6754</v>
      </c>
      <c r="M20" s="49">
        <f t="shared" ref="M20:O21" si="8">ROUND(D20/G20*100-100,2)</f>
        <v>43.6</v>
      </c>
      <c r="N20" s="49">
        <f t="shared" si="8"/>
        <v>10.39</v>
      </c>
      <c r="O20" s="49">
        <f t="shared" si="8"/>
        <v>10.51</v>
      </c>
      <c r="P20" s="49">
        <f t="shared" ref="P20:R21" si="9">ROUND(D20/J20*100-100,2)</f>
        <v>36.71</v>
      </c>
      <c r="Q20" s="49">
        <f t="shared" si="9"/>
        <v>7.57</v>
      </c>
      <c r="R20" s="49">
        <f t="shared" si="9"/>
        <v>9.9499999999999993</v>
      </c>
      <c r="S20" s="14"/>
      <c r="T20" s="8"/>
      <c r="U20" s="8"/>
      <c r="W20" s="10"/>
    </row>
    <row r="21" spans="1:23" x14ac:dyDescent="0.5">
      <c r="A21" s="7"/>
      <c r="B21" s="3" t="s">
        <v>18</v>
      </c>
      <c r="C21" s="11" t="s">
        <v>9</v>
      </c>
      <c r="D21" s="53">
        <v>20787.88449299999</v>
      </c>
      <c r="E21" s="5">
        <v>6946.9121900941964</v>
      </c>
      <c r="F21" s="6">
        <v>24988.692069084795</v>
      </c>
      <c r="G21" s="79">
        <v>12170</v>
      </c>
      <c r="H21" s="78">
        <v>4105</v>
      </c>
      <c r="I21" s="64">
        <v>14746</v>
      </c>
      <c r="J21" s="6">
        <v>3401</v>
      </c>
      <c r="K21" s="6">
        <v>1196</v>
      </c>
      <c r="L21" s="6">
        <v>4209</v>
      </c>
      <c r="M21" s="49">
        <f t="shared" si="8"/>
        <v>70.81</v>
      </c>
      <c r="N21" s="49">
        <f t="shared" si="8"/>
        <v>69.23</v>
      </c>
      <c r="O21" s="49">
        <f t="shared" si="8"/>
        <v>69.459999999999994</v>
      </c>
      <c r="P21" s="49">
        <f t="shared" si="9"/>
        <v>511.23</v>
      </c>
      <c r="Q21" s="49">
        <f t="shared" si="9"/>
        <v>480.85</v>
      </c>
      <c r="R21" s="49">
        <f t="shared" si="9"/>
        <v>493.7</v>
      </c>
      <c r="S21" s="14"/>
      <c r="T21" s="8"/>
      <c r="U21" s="8"/>
      <c r="W21" s="10"/>
    </row>
    <row r="22" spans="1:23" x14ac:dyDescent="0.5">
      <c r="A22" s="7"/>
      <c r="B22" s="3" t="s">
        <v>19</v>
      </c>
      <c r="C22" s="11" t="s">
        <v>9</v>
      </c>
      <c r="D22" s="5">
        <v>0</v>
      </c>
      <c r="E22" s="5">
        <v>0</v>
      </c>
      <c r="F22" s="6">
        <v>0</v>
      </c>
      <c r="G22" s="78">
        <v>0</v>
      </c>
      <c r="H22" s="78">
        <v>0</v>
      </c>
      <c r="I22" s="64">
        <v>0</v>
      </c>
      <c r="J22" s="5">
        <v>0</v>
      </c>
      <c r="K22" s="6">
        <v>0</v>
      </c>
      <c r="L22" s="6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14"/>
      <c r="T22" s="8"/>
      <c r="U22" s="8"/>
      <c r="W22" s="10"/>
    </row>
    <row r="23" spans="1:23" x14ac:dyDescent="0.5">
      <c r="A23" s="7"/>
      <c r="B23" s="3" t="s">
        <v>20</v>
      </c>
      <c r="C23" s="11" t="s">
        <v>9</v>
      </c>
      <c r="D23" s="5">
        <v>8962.8890199999987</v>
      </c>
      <c r="E23" s="5">
        <v>13064.376920316108</v>
      </c>
      <c r="F23" s="6">
        <v>47000.863964823329</v>
      </c>
      <c r="G23" s="78">
        <v>7508</v>
      </c>
      <c r="H23" s="78">
        <v>11333</v>
      </c>
      <c r="I23" s="64">
        <v>40724</v>
      </c>
      <c r="J23" s="6">
        <v>9141</v>
      </c>
      <c r="K23" s="6">
        <v>11496</v>
      </c>
      <c r="L23" s="6">
        <v>40449</v>
      </c>
      <c r="M23" s="49">
        <f>ROUND(D23/G23*100-100,2)</f>
        <v>19.38</v>
      </c>
      <c r="N23" s="49">
        <f>ROUND(E23/H23*100-100,2)</f>
        <v>15.28</v>
      </c>
      <c r="O23" s="49">
        <f>ROUND(F23/I23*100-100,2)</f>
        <v>15.41</v>
      </c>
      <c r="P23" s="49">
        <f>ROUND(D23/J23*100-100,2)</f>
        <v>-1.95</v>
      </c>
      <c r="Q23" s="49">
        <f>ROUND(E23/K23*100-100,2)</f>
        <v>13.64</v>
      </c>
      <c r="R23" s="49">
        <f>ROUND(F23/L23*100-100,2)</f>
        <v>16.2</v>
      </c>
      <c r="S23" s="14"/>
      <c r="T23" s="8"/>
      <c r="U23" s="8"/>
      <c r="W23" s="10"/>
    </row>
    <row r="24" spans="1:23" x14ac:dyDescent="0.5">
      <c r="A24" s="7"/>
      <c r="B24" s="3" t="s">
        <v>21</v>
      </c>
      <c r="C24" s="11" t="s">
        <v>7</v>
      </c>
      <c r="D24" s="48"/>
      <c r="E24" s="5">
        <v>21419.105701496992</v>
      </c>
      <c r="F24" s="6">
        <v>77045.023671095187</v>
      </c>
      <c r="G24" s="48" t="s">
        <v>109</v>
      </c>
      <c r="H24" s="78">
        <v>14097</v>
      </c>
      <c r="I24" s="64">
        <v>50652</v>
      </c>
      <c r="J24" s="48" t="s">
        <v>109</v>
      </c>
      <c r="K24" s="6">
        <v>30434</v>
      </c>
      <c r="L24" s="6">
        <v>107081</v>
      </c>
      <c r="M24" s="48"/>
      <c r="N24" s="49">
        <f>ROUND(E24/H24*100-100,2)</f>
        <v>51.94</v>
      </c>
      <c r="O24" s="49">
        <f>ROUND(F24/I24*100-100,2)</f>
        <v>52.11</v>
      </c>
      <c r="P24" s="48" t="s">
        <v>4</v>
      </c>
      <c r="Q24" s="49">
        <f>ROUND(E24/K24*100-100,2)</f>
        <v>-29.62</v>
      </c>
      <c r="R24" s="49">
        <f>ROUND(F24/L24*100-100,2)</f>
        <v>-28.05</v>
      </c>
      <c r="S24" s="14"/>
      <c r="T24" s="8"/>
      <c r="U24" s="8"/>
      <c r="W24" s="10"/>
    </row>
    <row r="25" spans="1:23" x14ac:dyDescent="0.5">
      <c r="A25" s="7"/>
      <c r="B25" s="3"/>
      <c r="C25" s="11"/>
      <c r="D25" s="6"/>
      <c r="E25" s="6"/>
      <c r="F25" s="6"/>
      <c r="G25" s="64"/>
      <c r="H25" s="64"/>
      <c r="I25" s="64"/>
      <c r="J25" s="48"/>
      <c r="K25" s="6"/>
      <c r="L25" s="6"/>
      <c r="M25" s="49"/>
      <c r="N25" s="49"/>
      <c r="O25" s="49"/>
      <c r="P25" s="49"/>
      <c r="Q25" s="49"/>
      <c r="R25" s="49"/>
      <c r="S25" s="14"/>
      <c r="T25" s="8"/>
      <c r="U25" s="8"/>
      <c r="W25" s="10"/>
    </row>
    <row r="26" spans="1:23" x14ac:dyDescent="0.5">
      <c r="A26" s="11" t="s">
        <v>22</v>
      </c>
      <c r="B26" s="3" t="s">
        <v>23</v>
      </c>
      <c r="C26" s="11"/>
      <c r="D26" s="51"/>
      <c r="E26" s="6">
        <f t="shared" ref="E26:L26" si="10">SUM(E27:E39)</f>
        <v>504341.78091878531</v>
      </c>
      <c r="F26" s="6">
        <f t="shared" si="10"/>
        <v>1814076.6425573034</v>
      </c>
      <c r="G26" s="51"/>
      <c r="H26" s="6">
        <f t="shared" si="10"/>
        <v>352758</v>
      </c>
      <c r="I26" s="6">
        <f t="shared" si="10"/>
        <v>1267443</v>
      </c>
      <c r="J26" s="51"/>
      <c r="K26" s="6">
        <f t="shared" si="10"/>
        <v>477086</v>
      </c>
      <c r="L26" s="6">
        <f t="shared" si="10"/>
        <v>1678620</v>
      </c>
      <c r="M26" s="48"/>
      <c r="N26" s="49">
        <f>ROUND(E26/H26*100-100,2)</f>
        <v>42.97</v>
      </c>
      <c r="O26" s="49">
        <f>ROUND(F26/I26*100-100,2)</f>
        <v>43.13</v>
      </c>
      <c r="P26" s="48"/>
      <c r="Q26" s="49">
        <f>ROUND(E26/K26*100-100,2)</f>
        <v>5.71</v>
      </c>
      <c r="R26" s="49">
        <f>ROUND(F26/L26*100-100,2)</f>
        <v>8.07</v>
      </c>
      <c r="S26" s="14"/>
      <c r="T26" s="8"/>
      <c r="U26" s="8"/>
      <c r="W26" s="10"/>
    </row>
    <row r="27" spans="1:23" x14ac:dyDescent="0.5">
      <c r="A27" s="7"/>
      <c r="B27" s="3" t="s">
        <v>24</v>
      </c>
      <c r="C27" s="11" t="s">
        <v>9</v>
      </c>
      <c r="D27" s="6">
        <v>0</v>
      </c>
      <c r="E27" s="6">
        <v>0</v>
      </c>
      <c r="F27" s="6">
        <v>0</v>
      </c>
      <c r="G27" s="64">
        <v>0</v>
      </c>
      <c r="H27" s="64">
        <v>0</v>
      </c>
      <c r="I27" s="64">
        <v>0</v>
      </c>
      <c r="J27" s="6">
        <v>0</v>
      </c>
      <c r="K27" s="6">
        <v>0</v>
      </c>
      <c r="L27" s="6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14"/>
      <c r="T27" s="8"/>
      <c r="U27" s="8"/>
      <c r="W27" s="10"/>
    </row>
    <row r="28" spans="1:23" x14ac:dyDescent="0.5">
      <c r="A28" s="7"/>
      <c r="B28" s="3" t="s">
        <v>25</v>
      </c>
      <c r="C28" s="11" t="s">
        <v>9</v>
      </c>
      <c r="D28" s="5">
        <v>23391.2170926</v>
      </c>
      <c r="E28" s="5">
        <v>18496.100023788713</v>
      </c>
      <c r="F28" s="6">
        <v>66529.341555049148</v>
      </c>
      <c r="G28" s="78">
        <v>23662</v>
      </c>
      <c r="H28" s="78">
        <v>17820</v>
      </c>
      <c r="I28" s="64">
        <v>64028</v>
      </c>
      <c r="J28" s="6">
        <v>22536</v>
      </c>
      <c r="K28" s="6">
        <v>15931</v>
      </c>
      <c r="L28" s="6">
        <v>56052</v>
      </c>
      <c r="M28" s="49">
        <f t="shared" ref="M28:M37" si="11">ROUND(D28/G28*100-100,2)</f>
        <v>-1.1399999999999999</v>
      </c>
      <c r="N28" s="49">
        <f t="shared" ref="N28:N37" si="12">ROUND(E28/H28*100-100,2)</f>
        <v>3.79</v>
      </c>
      <c r="O28" s="49">
        <f t="shared" ref="O28:O37" si="13">ROUND(F28/I28*100-100,2)</f>
        <v>3.91</v>
      </c>
      <c r="P28" s="49">
        <f t="shared" ref="P28:R29" si="14">ROUND(D28/J28*100-100,2)</f>
        <v>3.79</v>
      </c>
      <c r="Q28" s="49">
        <f t="shared" si="14"/>
        <v>16.100000000000001</v>
      </c>
      <c r="R28" s="49">
        <f t="shared" si="14"/>
        <v>18.690000000000001</v>
      </c>
      <c r="S28" s="14"/>
      <c r="T28" s="8"/>
      <c r="U28" s="8"/>
      <c r="W28" s="10"/>
    </row>
    <row r="29" spans="1:23" x14ac:dyDescent="0.5">
      <c r="A29" s="7"/>
      <c r="B29" s="3" t="s">
        <v>106</v>
      </c>
      <c r="C29" s="11" t="s">
        <v>9</v>
      </c>
      <c r="D29" s="5">
        <v>26575.492297900004</v>
      </c>
      <c r="E29" s="5">
        <v>39362.323084982803</v>
      </c>
      <c r="F29" s="6">
        <v>141589.67779833084</v>
      </c>
      <c r="G29" s="78">
        <v>21430</v>
      </c>
      <c r="H29" s="78">
        <v>31209</v>
      </c>
      <c r="I29" s="64">
        <v>112136</v>
      </c>
      <c r="J29" s="6">
        <v>27731</v>
      </c>
      <c r="K29" s="6">
        <v>40281</v>
      </c>
      <c r="L29" s="6">
        <v>141729</v>
      </c>
      <c r="M29" s="49">
        <f t="shared" si="11"/>
        <v>24.01</v>
      </c>
      <c r="N29" s="49">
        <f t="shared" si="12"/>
        <v>26.12</v>
      </c>
      <c r="O29" s="49">
        <f t="shared" si="13"/>
        <v>26.27</v>
      </c>
      <c r="P29" s="49">
        <f t="shared" si="14"/>
        <v>-4.17</v>
      </c>
      <c r="Q29" s="49">
        <f t="shared" si="14"/>
        <v>-2.2799999999999998</v>
      </c>
      <c r="R29" s="49">
        <f t="shared" si="14"/>
        <v>-0.1</v>
      </c>
      <c r="S29" s="14"/>
      <c r="T29" s="8"/>
      <c r="U29" s="8"/>
      <c r="W29" s="10"/>
    </row>
    <row r="30" spans="1:23" x14ac:dyDescent="0.5">
      <c r="A30" s="7"/>
      <c r="B30" s="3" t="s">
        <v>27</v>
      </c>
      <c r="C30" s="11" t="s">
        <v>9</v>
      </c>
      <c r="D30" s="6">
        <v>0</v>
      </c>
      <c r="E30" s="6">
        <v>0</v>
      </c>
      <c r="F30" s="6">
        <v>0</v>
      </c>
      <c r="G30" s="64">
        <v>0</v>
      </c>
      <c r="H30" s="64">
        <v>0</v>
      </c>
      <c r="I30" s="64">
        <v>0</v>
      </c>
      <c r="J30" s="6">
        <v>0</v>
      </c>
      <c r="K30" s="6">
        <v>0</v>
      </c>
      <c r="L30" s="6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14"/>
      <c r="T30" s="8"/>
      <c r="U30" s="8"/>
      <c r="W30" s="10"/>
    </row>
    <row r="31" spans="1:23" x14ac:dyDescent="0.5">
      <c r="A31" s="7"/>
      <c r="B31" s="3" t="s">
        <v>28</v>
      </c>
      <c r="C31" s="11" t="s">
        <v>9</v>
      </c>
      <c r="D31" s="6">
        <v>814.7930953</v>
      </c>
      <c r="E31" s="6">
        <v>632.42728106580012</v>
      </c>
      <c r="F31" s="6">
        <v>2274.5931174516318</v>
      </c>
      <c r="G31" s="64">
        <v>356</v>
      </c>
      <c r="H31" s="64">
        <v>339</v>
      </c>
      <c r="I31" s="64">
        <v>1219</v>
      </c>
      <c r="J31" s="6">
        <v>1173</v>
      </c>
      <c r="K31" s="6">
        <v>842</v>
      </c>
      <c r="L31" s="6">
        <v>2964</v>
      </c>
      <c r="M31" s="49">
        <f t="shared" si="11"/>
        <v>128.87</v>
      </c>
      <c r="N31" s="49">
        <f t="shared" si="12"/>
        <v>86.56</v>
      </c>
      <c r="O31" s="49">
        <f t="shared" si="13"/>
        <v>86.6</v>
      </c>
      <c r="P31" s="49">
        <f t="shared" ref="P31:R37" si="15">ROUND(D31/J31*100-100,2)</f>
        <v>-30.54</v>
      </c>
      <c r="Q31" s="49">
        <f t="shared" si="15"/>
        <v>-24.89</v>
      </c>
      <c r="R31" s="49">
        <f t="shared" si="15"/>
        <v>-23.26</v>
      </c>
      <c r="S31" s="14"/>
      <c r="T31" s="8"/>
      <c r="U31" s="8"/>
      <c r="W31" s="10"/>
    </row>
    <row r="32" spans="1:23" x14ac:dyDescent="0.5">
      <c r="A32" s="7"/>
      <c r="B32" s="3" t="s">
        <v>29</v>
      </c>
      <c r="C32" s="11" t="s">
        <v>30</v>
      </c>
      <c r="D32" s="53">
        <v>27115</v>
      </c>
      <c r="E32" s="5">
        <v>148408.75966596801</v>
      </c>
      <c r="F32" s="6">
        <v>533835.57121541747</v>
      </c>
      <c r="G32" s="79">
        <v>19480</v>
      </c>
      <c r="H32" s="78">
        <v>101348</v>
      </c>
      <c r="I32" s="64">
        <v>364152</v>
      </c>
      <c r="J32" s="6">
        <v>26176</v>
      </c>
      <c r="K32" s="6">
        <v>145799</v>
      </c>
      <c r="L32" s="6">
        <v>512991</v>
      </c>
      <c r="M32" s="49">
        <f>ROUND(D32/G32*100-100,2)</f>
        <v>39.19</v>
      </c>
      <c r="N32" s="49">
        <f t="shared" si="12"/>
        <v>46.43</v>
      </c>
      <c r="O32" s="49">
        <f t="shared" si="13"/>
        <v>46.6</v>
      </c>
      <c r="P32" s="49">
        <f t="shared" si="15"/>
        <v>3.59</v>
      </c>
      <c r="Q32" s="49">
        <f t="shared" si="15"/>
        <v>1.79</v>
      </c>
      <c r="R32" s="49">
        <f t="shared" si="15"/>
        <v>4.0599999999999996</v>
      </c>
      <c r="S32" s="14"/>
      <c r="T32" s="8"/>
      <c r="U32" s="8"/>
      <c r="W32" s="10"/>
    </row>
    <row r="33" spans="1:23" x14ac:dyDescent="0.5">
      <c r="A33" s="7"/>
      <c r="B33" s="3" t="s">
        <v>31</v>
      </c>
      <c r="C33" s="11" t="s">
        <v>9</v>
      </c>
      <c r="D33" s="5">
        <v>50626.342523000014</v>
      </c>
      <c r="E33" s="5">
        <v>85767.769282086374</v>
      </c>
      <c r="F33" s="6">
        <v>308498.39851478796</v>
      </c>
      <c r="G33" s="78">
        <v>34478</v>
      </c>
      <c r="H33" s="78">
        <v>58361</v>
      </c>
      <c r="I33" s="64">
        <v>209676</v>
      </c>
      <c r="J33" s="6">
        <v>49394</v>
      </c>
      <c r="K33" s="6">
        <v>84180</v>
      </c>
      <c r="L33" s="6">
        <v>296185</v>
      </c>
      <c r="M33" s="49">
        <f t="shared" si="11"/>
        <v>46.84</v>
      </c>
      <c r="N33" s="49">
        <f t="shared" si="12"/>
        <v>46.96</v>
      </c>
      <c r="O33" s="49">
        <f t="shared" si="13"/>
        <v>47.13</v>
      </c>
      <c r="P33" s="49">
        <f t="shared" si="15"/>
        <v>2.4900000000000002</v>
      </c>
      <c r="Q33" s="49">
        <f t="shared" si="15"/>
        <v>1.89</v>
      </c>
      <c r="R33" s="49">
        <f t="shared" si="15"/>
        <v>4.16</v>
      </c>
      <c r="S33" s="14"/>
      <c r="T33" s="8"/>
      <c r="U33" s="8"/>
      <c r="W33" s="10"/>
    </row>
    <row r="34" spans="1:23" x14ac:dyDescent="0.5">
      <c r="A34" s="7"/>
      <c r="B34" s="3" t="s">
        <v>32</v>
      </c>
      <c r="C34" s="11" t="s">
        <v>9</v>
      </c>
      <c r="D34" s="5">
        <v>22327.272882199915</v>
      </c>
      <c r="E34" s="5">
        <v>29572.692507172007</v>
      </c>
      <c r="F34" s="6">
        <v>106363.78246380374</v>
      </c>
      <c r="G34" s="78">
        <v>13207</v>
      </c>
      <c r="H34" s="78">
        <v>18462</v>
      </c>
      <c r="I34" s="64">
        <v>66332</v>
      </c>
      <c r="J34" s="6">
        <v>19308</v>
      </c>
      <c r="K34" s="6">
        <v>26666</v>
      </c>
      <c r="L34" s="6">
        <v>93822</v>
      </c>
      <c r="M34" s="49">
        <f t="shared" si="11"/>
        <v>69.06</v>
      </c>
      <c r="N34" s="49">
        <f t="shared" si="12"/>
        <v>60.18</v>
      </c>
      <c r="O34" s="49">
        <f t="shared" si="13"/>
        <v>60.35</v>
      </c>
      <c r="P34" s="49">
        <f t="shared" si="15"/>
        <v>15.64</v>
      </c>
      <c r="Q34" s="49">
        <f t="shared" si="15"/>
        <v>10.9</v>
      </c>
      <c r="R34" s="49">
        <f t="shared" si="15"/>
        <v>13.37</v>
      </c>
      <c r="S34" s="14"/>
      <c r="T34" s="8"/>
      <c r="U34" s="8"/>
      <c r="W34" s="10"/>
    </row>
    <row r="35" spans="1:23" x14ac:dyDescent="0.5">
      <c r="A35" s="7"/>
      <c r="B35" s="3" t="s">
        <v>33</v>
      </c>
      <c r="C35" s="11" t="s">
        <v>9</v>
      </c>
      <c r="D35" s="5">
        <v>2350.1478443000001</v>
      </c>
      <c r="E35" s="5">
        <v>2202.3567043642001</v>
      </c>
      <c r="F35" s="6">
        <v>7921.23794434706</v>
      </c>
      <c r="G35" s="78">
        <v>2126</v>
      </c>
      <c r="H35" s="78">
        <v>2059</v>
      </c>
      <c r="I35" s="64">
        <v>7397</v>
      </c>
      <c r="J35" s="6">
        <v>2202</v>
      </c>
      <c r="K35" s="6">
        <v>1927</v>
      </c>
      <c r="L35" s="6">
        <v>6780</v>
      </c>
      <c r="M35" s="49">
        <f t="shared" si="11"/>
        <v>10.54</v>
      </c>
      <c r="N35" s="49">
        <f t="shared" si="12"/>
        <v>6.96</v>
      </c>
      <c r="O35" s="49">
        <f t="shared" si="13"/>
        <v>7.09</v>
      </c>
      <c r="P35" s="49">
        <f t="shared" si="15"/>
        <v>6.73</v>
      </c>
      <c r="Q35" s="49">
        <f t="shared" si="15"/>
        <v>14.29</v>
      </c>
      <c r="R35" s="49">
        <f t="shared" si="15"/>
        <v>16.829999999999998</v>
      </c>
      <c r="S35" s="14"/>
      <c r="T35" s="8"/>
      <c r="U35" s="8"/>
      <c r="W35" s="10"/>
    </row>
    <row r="36" spans="1:23" x14ac:dyDescent="0.5">
      <c r="A36" s="7"/>
      <c r="B36" s="3" t="s">
        <v>34</v>
      </c>
      <c r="C36" s="11" t="s">
        <v>30</v>
      </c>
      <c r="D36" s="5">
        <v>8820</v>
      </c>
      <c r="E36" s="5">
        <v>127888.24542354871</v>
      </c>
      <c r="F36" s="6">
        <v>459988.05041479826</v>
      </c>
      <c r="G36" s="78">
        <v>6076</v>
      </c>
      <c r="H36" s="78">
        <v>87768</v>
      </c>
      <c r="I36" s="64">
        <v>315344</v>
      </c>
      <c r="J36" s="6">
        <v>7159</v>
      </c>
      <c r="K36" s="6">
        <v>113683</v>
      </c>
      <c r="L36" s="6">
        <v>399992</v>
      </c>
      <c r="M36" s="49">
        <f t="shared" si="11"/>
        <v>45.16</v>
      </c>
      <c r="N36" s="49">
        <f t="shared" si="12"/>
        <v>45.71</v>
      </c>
      <c r="O36" s="49">
        <f t="shared" si="13"/>
        <v>45.87</v>
      </c>
      <c r="P36" s="49">
        <f t="shared" si="15"/>
        <v>23.2</v>
      </c>
      <c r="Q36" s="49">
        <f t="shared" si="15"/>
        <v>12.5</v>
      </c>
      <c r="R36" s="49">
        <f t="shared" si="15"/>
        <v>15</v>
      </c>
      <c r="S36" s="14"/>
      <c r="T36" s="8"/>
      <c r="U36" s="8"/>
      <c r="W36" s="10"/>
    </row>
    <row r="37" spans="1:23" x14ac:dyDescent="0.5">
      <c r="A37" s="7"/>
      <c r="B37" s="3" t="s">
        <v>35</v>
      </c>
      <c r="C37" s="11" t="s">
        <v>9</v>
      </c>
      <c r="D37" s="5">
        <v>6301.7120712000014</v>
      </c>
      <c r="E37" s="5">
        <v>8453.7572094771986</v>
      </c>
      <c r="F37" s="6">
        <v>30406.293283201849</v>
      </c>
      <c r="G37" s="78">
        <v>4756</v>
      </c>
      <c r="H37" s="78">
        <v>6481</v>
      </c>
      <c r="I37" s="64">
        <v>23287</v>
      </c>
      <c r="J37" s="6">
        <v>6634</v>
      </c>
      <c r="K37" s="6">
        <v>9416</v>
      </c>
      <c r="L37" s="6">
        <v>33131</v>
      </c>
      <c r="M37" s="49">
        <f t="shared" si="11"/>
        <v>32.5</v>
      </c>
      <c r="N37" s="49">
        <f t="shared" si="12"/>
        <v>30.44</v>
      </c>
      <c r="O37" s="49">
        <f t="shared" si="13"/>
        <v>30.57</v>
      </c>
      <c r="P37" s="49">
        <f t="shared" si="15"/>
        <v>-5.01</v>
      </c>
      <c r="Q37" s="49">
        <f t="shared" si="15"/>
        <v>-10.220000000000001</v>
      </c>
      <c r="R37" s="49">
        <f t="shared" si="15"/>
        <v>-8.2200000000000006</v>
      </c>
      <c r="S37" s="14"/>
      <c r="T37" s="8"/>
      <c r="U37" s="8"/>
      <c r="W37" s="10"/>
    </row>
    <row r="38" spans="1:23" x14ac:dyDescent="0.5">
      <c r="A38" s="7"/>
      <c r="B38" s="3" t="s">
        <v>103</v>
      </c>
      <c r="C38" s="11" t="s">
        <v>36</v>
      </c>
      <c r="D38" s="48"/>
      <c r="E38" s="5">
        <v>21465.867422508192</v>
      </c>
      <c r="F38" s="6">
        <v>77208.880001224621</v>
      </c>
      <c r="G38" s="48" t="s">
        <v>109</v>
      </c>
      <c r="H38" s="78">
        <v>13557</v>
      </c>
      <c r="I38" s="64">
        <v>48709</v>
      </c>
      <c r="J38" s="48" t="s">
        <v>109</v>
      </c>
      <c r="K38" s="6">
        <v>19847</v>
      </c>
      <c r="L38" s="6">
        <v>69833</v>
      </c>
      <c r="M38" s="48"/>
      <c r="N38" s="49">
        <f>ROUND(E38/H38*100-100,2)</f>
        <v>58.34</v>
      </c>
      <c r="O38" s="49">
        <f>ROUND(F38/I38*100-100,2)</f>
        <v>58.51</v>
      </c>
      <c r="P38" s="48" t="s">
        <v>4</v>
      </c>
      <c r="Q38" s="49">
        <f>ROUND(E38/K38*100-100,2)</f>
        <v>8.16</v>
      </c>
      <c r="R38" s="49">
        <f>ROUND(F38/L38*100-100,2)</f>
        <v>10.56</v>
      </c>
      <c r="S38" s="14"/>
      <c r="W38" s="10"/>
    </row>
    <row r="39" spans="1:23" x14ac:dyDescent="0.5">
      <c r="A39" s="7"/>
      <c r="B39" s="3" t="s">
        <v>37</v>
      </c>
      <c r="C39" s="11" t="s">
        <v>36</v>
      </c>
      <c r="D39" s="48"/>
      <c r="E39" s="5">
        <v>22091.482313823308</v>
      </c>
      <c r="F39" s="6">
        <v>79460.816248890857</v>
      </c>
      <c r="G39" s="48" t="s">
        <v>109</v>
      </c>
      <c r="H39" s="78">
        <v>15354</v>
      </c>
      <c r="I39" s="64">
        <v>55163</v>
      </c>
      <c r="J39" s="48" t="s">
        <v>109</v>
      </c>
      <c r="K39" s="6">
        <v>18514</v>
      </c>
      <c r="L39" s="6">
        <v>65141</v>
      </c>
      <c r="M39" s="48"/>
      <c r="N39" s="49">
        <f>ROUND(E39/H39*100-100,2)</f>
        <v>43.88</v>
      </c>
      <c r="O39" s="49">
        <f>ROUND(F39/I39*100-100,2)</f>
        <v>44.05</v>
      </c>
      <c r="P39" s="48" t="s">
        <v>4</v>
      </c>
      <c r="Q39" s="49">
        <f>ROUND(E39/K39*100-100,2)</f>
        <v>19.32</v>
      </c>
      <c r="R39" s="49">
        <f>ROUND(F39/L39*100-100,2)</f>
        <v>21.98</v>
      </c>
      <c r="S39" s="14"/>
      <c r="T39" s="8"/>
      <c r="U39" s="8"/>
      <c r="W39" s="10"/>
    </row>
    <row r="40" spans="1:23" x14ac:dyDescent="0.5">
      <c r="A40" s="7"/>
      <c r="B40" s="3"/>
      <c r="C40" s="11"/>
      <c r="D40" s="15"/>
      <c r="E40" s="6"/>
      <c r="F40" s="6"/>
      <c r="G40" s="64"/>
      <c r="H40" s="64"/>
      <c r="I40" s="64"/>
      <c r="J40" s="15"/>
      <c r="K40" s="6"/>
      <c r="L40" s="6"/>
      <c r="M40" s="49"/>
      <c r="N40" s="49"/>
      <c r="O40" s="49"/>
      <c r="P40" s="49"/>
      <c r="Q40" s="49"/>
      <c r="R40" s="49"/>
      <c r="S40" s="14"/>
      <c r="T40" s="8"/>
      <c r="U40" s="8"/>
      <c r="W40" s="10"/>
    </row>
    <row r="41" spans="1:23" x14ac:dyDescent="0.5">
      <c r="A41" s="11" t="s">
        <v>38</v>
      </c>
      <c r="B41" s="3" t="s">
        <v>39</v>
      </c>
      <c r="C41" s="11"/>
      <c r="D41" s="48"/>
      <c r="E41" s="6">
        <f t="shared" ref="E41:L41" si="16">SUM(E42:E45)</f>
        <v>22416.1979284027</v>
      </c>
      <c r="F41" s="6">
        <f t="shared" si="16"/>
        <v>80539.446259674543</v>
      </c>
      <c r="G41" s="48"/>
      <c r="H41" s="6">
        <f t="shared" si="16"/>
        <v>19526</v>
      </c>
      <c r="I41" s="6">
        <f t="shared" si="16"/>
        <v>70130</v>
      </c>
      <c r="J41" s="48"/>
      <c r="K41" s="6">
        <f t="shared" si="16"/>
        <v>13788</v>
      </c>
      <c r="L41" s="6">
        <f t="shared" si="16"/>
        <v>48511</v>
      </c>
      <c r="M41" s="48"/>
      <c r="N41" s="49">
        <f t="shared" ref="N41:O41" si="17">ROUND(E41/H41*100-100,2)</f>
        <v>14.8</v>
      </c>
      <c r="O41" s="49">
        <f t="shared" si="17"/>
        <v>14.84</v>
      </c>
      <c r="P41" s="48"/>
      <c r="Q41" s="49">
        <f>ROUND(E41/K41*100-100,2)</f>
        <v>62.58</v>
      </c>
      <c r="R41" s="49">
        <f t="shared" ref="Q41:R43" si="18">ROUND(F41/L41*100-100,2)</f>
        <v>66.02</v>
      </c>
      <c r="S41" s="14"/>
      <c r="T41" s="8"/>
      <c r="U41" s="8"/>
      <c r="W41" s="10"/>
    </row>
    <row r="42" spans="1:23" x14ac:dyDescent="0.5">
      <c r="A42" s="7"/>
      <c r="B42" s="3" t="s">
        <v>40</v>
      </c>
      <c r="C42" s="11" t="s">
        <v>9</v>
      </c>
      <c r="D42" s="5">
        <v>0</v>
      </c>
      <c r="E42" s="5">
        <v>0</v>
      </c>
      <c r="F42" s="6">
        <v>0</v>
      </c>
      <c r="G42" s="64">
        <v>0</v>
      </c>
      <c r="H42" s="64">
        <v>0</v>
      </c>
      <c r="I42" s="64">
        <v>0</v>
      </c>
      <c r="J42" s="6">
        <v>0</v>
      </c>
      <c r="K42" s="6">
        <v>0</v>
      </c>
      <c r="L42" s="6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v>0</v>
      </c>
      <c r="S42" s="14"/>
      <c r="T42" s="8"/>
      <c r="U42" s="8"/>
      <c r="W42" s="10"/>
    </row>
    <row r="43" spans="1:23" x14ac:dyDescent="0.5">
      <c r="A43" s="7"/>
      <c r="B43" s="3" t="s">
        <v>41</v>
      </c>
      <c r="C43" s="11" t="s">
        <v>9</v>
      </c>
      <c r="D43" s="53">
        <v>144637.677</v>
      </c>
      <c r="E43" s="5">
        <v>21031.406701826101</v>
      </c>
      <c r="F43" s="6">
        <v>75557.286782874406</v>
      </c>
      <c r="G43" s="79">
        <v>119400</v>
      </c>
      <c r="H43" s="78">
        <v>19526</v>
      </c>
      <c r="I43" s="64">
        <v>70130</v>
      </c>
      <c r="J43" s="6">
        <v>83238</v>
      </c>
      <c r="K43" s="6">
        <v>10675</v>
      </c>
      <c r="L43" s="6">
        <v>37559</v>
      </c>
      <c r="M43" s="49">
        <f>ROUND(D43/G43*100-100,2)</f>
        <v>21.14</v>
      </c>
      <c r="N43" s="49">
        <f t="shared" ref="N43" si="19">ROUND(E43/H43*100-100,2)</f>
        <v>7.71</v>
      </c>
      <c r="O43" s="49">
        <f t="shared" ref="O43" si="20">ROUND(F43/I43*100-100,2)</f>
        <v>7.74</v>
      </c>
      <c r="P43" s="49">
        <f>ROUND(D43/J43*100-100,2)</f>
        <v>73.760000000000005</v>
      </c>
      <c r="Q43" s="49">
        <f t="shared" si="18"/>
        <v>97.02</v>
      </c>
      <c r="R43" s="49">
        <f t="shared" si="18"/>
        <v>101.17</v>
      </c>
      <c r="S43" s="14"/>
      <c r="T43" s="8"/>
      <c r="U43" s="8"/>
      <c r="W43" s="10"/>
    </row>
    <row r="44" spans="1:23" x14ac:dyDescent="0.5">
      <c r="A44" s="7"/>
      <c r="B44" s="3" t="s">
        <v>42</v>
      </c>
      <c r="C44" s="11" t="s">
        <v>9</v>
      </c>
      <c r="D44" s="5">
        <v>9205.7639999999992</v>
      </c>
      <c r="E44" s="5">
        <v>1384.7912265766001</v>
      </c>
      <c r="F44" s="6">
        <v>4982.1594768001441</v>
      </c>
      <c r="G44" s="64">
        <v>0</v>
      </c>
      <c r="H44" s="64">
        <v>0</v>
      </c>
      <c r="I44" s="64">
        <v>0</v>
      </c>
      <c r="J44" s="6">
        <v>18327</v>
      </c>
      <c r="K44" s="6">
        <v>3113</v>
      </c>
      <c r="L44" s="6">
        <v>10952</v>
      </c>
      <c r="M44" s="49">
        <v>100</v>
      </c>
      <c r="N44" s="49">
        <v>100</v>
      </c>
      <c r="O44" s="49">
        <v>100</v>
      </c>
      <c r="P44" s="49">
        <f>ROUND(D44/J44*100-100,2)</f>
        <v>-49.77</v>
      </c>
      <c r="Q44" s="49">
        <f t="shared" ref="Q44" si="21">ROUND(E44/K44*100-100,2)</f>
        <v>-55.52</v>
      </c>
      <c r="R44" s="49">
        <f t="shared" ref="R44" si="22">ROUND(F44/L44*100-100,2)</f>
        <v>-54.51</v>
      </c>
      <c r="S44" s="14"/>
      <c r="T44" s="8"/>
      <c r="U44" s="8"/>
      <c r="W44" s="10"/>
    </row>
    <row r="45" spans="1:23" x14ac:dyDescent="0.5">
      <c r="A45" s="7"/>
      <c r="B45" s="3" t="s">
        <v>43</v>
      </c>
      <c r="C45" s="11" t="s">
        <v>9</v>
      </c>
      <c r="D45" s="5">
        <v>0</v>
      </c>
      <c r="E45" s="5">
        <v>0</v>
      </c>
      <c r="F45" s="6">
        <v>0</v>
      </c>
      <c r="G45" s="64">
        <v>0</v>
      </c>
      <c r="H45" s="64">
        <v>0</v>
      </c>
      <c r="I45" s="64">
        <v>0</v>
      </c>
      <c r="J45" s="6">
        <v>0</v>
      </c>
      <c r="K45" s="6">
        <v>0</v>
      </c>
      <c r="L45" s="6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14"/>
      <c r="T45" s="8"/>
      <c r="U45" s="8"/>
      <c r="W45" s="10"/>
    </row>
    <row r="46" spans="1:23" x14ac:dyDescent="0.5">
      <c r="A46" s="7"/>
      <c r="B46" s="3"/>
      <c r="C46" s="11"/>
      <c r="D46" s="6"/>
      <c r="E46" s="6"/>
      <c r="F46" s="6"/>
      <c r="G46" s="64"/>
      <c r="H46" s="80"/>
      <c r="I46" s="80"/>
      <c r="J46" s="6"/>
      <c r="K46" s="6"/>
      <c r="L46" s="6"/>
      <c r="M46" s="49"/>
      <c r="N46" s="49"/>
      <c r="O46" s="49"/>
      <c r="P46" s="49"/>
      <c r="Q46" s="49"/>
      <c r="R46" s="49"/>
      <c r="S46" s="14"/>
      <c r="T46" s="8"/>
      <c r="U46" s="8"/>
      <c r="W46" s="10"/>
    </row>
    <row r="47" spans="1:23" x14ac:dyDescent="0.5">
      <c r="A47" s="7" t="s">
        <v>44</v>
      </c>
      <c r="B47" s="3" t="s">
        <v>45</v>
      </c>
      <c r="C47" s="11"/>
      <c r="D47" s="48"/>
      <c r="E47" s="6">
        <f t="shared" ref="E47:L47" si="23">SUM(E48,E49,E53,E64,E68,E72,E73,E74,E75,E80,E89,E90,E91,E92,E93,E95,E94)</f>
        <v>107753.82530601422</v>
      </c>
      <c r="F47" s="6">
        <f t="shared" si="23"/>
        <v>387539.75278187339</v>
      </c>
      <c r="G47" s="48"/>
      <c r="H47" s="6">
        <f t="shared" si="23"/>
        <v>89747</v>
      </c>
      <c r="I47" s="6">
        <f t="shared" si="23"/>
        <v>322375</v>
      </c>
      <c r="J47" s="48"/>
      <c r="K47" s="6">
        <f t="shared" si="23"/>
        <v>98449</v>
      </c>
      <c r="L47" s="6">
        <f t="shared" si="23"/>
        <v>346386</v>
      </c>
      <c r="M47" s="48"/>
      <c r="N47" s="49">
        <f t="shared" ref="N47:N53" si="24">ROUND(E47/H47*100-100,2)</f>
        <v>20.059999999999999</v>
      </c>
      <c r="O47" s="49">
        <f t="shared" ref="O47:O53" si="25">ROUND(F47/I47*100-100,2)</f>
        <v>20.21</v>
      </c>
      <c r="P47" s="48"/>
      <c r="Q47" s="49">
        <f t="shared" ref="Q47:R53" si="26">ROUND(E47/K47*100-100,2)</f>
        <v>9.4499999999999993</v>
      </c>
      <c r="R47" s="49">
        <f t="shared" si="26"/>
        <v>11.88</v>
      </c>
      <c r="S47" s="14"/>
      <c r="T47" s="8"/>
      <c r="U47" s="8"/>
      <c r="W47" s="10"/>
    </row>
    <row r="48" spans="1:23" x14ac:dyDescent="0.5">
      <c r="A48" s="7"/>
      <c r="B48" s="3" t="s">
        <v>46</v>
      </c>
      <c r="C48" s="11" t="s">
        <v>26</v>
      </c>
      <c r="D48" s="5">
        <v>147.73678200000001</v>
      </c>
      <c r="E48" s="5">
        <v>1258.1769372987005</v>
      </c>
      <c r="F48" s="6">
        <v>4525.209816070048</v>
      </c>
      <c r="G48" s="78">
        <v>90</v>
      </c>
      <c r="H48" s="64">
        <v>735</v>
      </c>
      <c r="I48" s="64">
        <v>2640</v>
      </c>
      <c r="J48" s="6">
        <v>177</v>
      </c>
      <c r="K48" s="6">
        <v>1315</v>
      </c>
      <c r="L48" s="6">
        <v>4625</v>
      </c>
      <c r="M48" s="49">
        <f>ROUND(D48/G48*100-100,2)</f>
        <v>64.150000000000006</v>
      </c>
      <c r="N48" s="49">
        <f t="shared" si="24"/>
        <v>71.180000000000007</v>
      </c>
      <c r="O48" s="49">
        <f t="shared" si="25"/>
        <v>71.41</v>
      </c>
      <c r="P48" s="49">
        <f>ROUND(D48/J48*100-100,2)</f>
        <v>-16.53</v>
      </c>
      <c r="Q48" s="49">
        <f t="shared" si="26"/>
        <v>-4.32</v>
      </c>
      <c r="R48" s="49">
        <f t="shared" si="26"/>
        <v>-2.16</v>
      </c>
      <c r="S48" s="14"/>
      <c r="T48" s="8"/>
      <c r="U48" s="8"/>
      <c r="W48" s="10"/>
    </row>
    <row r="49" spans="1:24" x14ac:dyDescent="0.5">
      <c r="A49" s="7"/>
      <c r="B49" s="3" t="s">
        <v>47</v>
      </c>
      <c r="C49" s="11" t="s">
        <v>36</v>
      </c>
      <c r="D49" s="48"/>
      <c r="E49" s="6">
        <f t="shared" ref="E49:I49" si="27">SUM(E50:E52)</f>
        <v>8620.7844604270977</v>
      </c>
      <c r="F49" s="6">
        <f t="shared" si="27"/>
        <v>31007.422634756556</v>
      </c>
      <c r="G49" s="48" t="s">
        <v>109</v>
      </c>
      <c r="H49" s="6">
        <f t="shared" si="27"/>
        <v>7283</v>
      </c>
      <c r="I49" s="6">
        <f t="shared" si="27"/>
        <v>26164</v>
      </c>
      <c r="J49" s="48" t="s">
        <v>109</v>
      </c>
      <c r="K49" s="6">
        <v>11048</v>
      </c>
      <c r="L49" s="6">
        <v>38873</v>
      </c>
      <c r="M49" s="48"/>
      <c r="N49" s="49">
        <f t="shared" si="24"/>
        <v>18.37</v>
      </c>
      <c r="O49" s="49">
        <f t="shared" si="25"/>
        <v>18.510000000000002</v>
      </c>
      <c r="P49" s="48" t="s">
        <v>4</v>
      </c>
      <c r="Q49" s="49">
        <f t="shared" si="26"/>
        <v>-21.97</v>
      </c>
      <c r="R49" s="49">
        <f t="shared" si="26"/>
        <v>-20.23</v>
      </c>
      <c r="S49" s="14"/>
      <c r="T49" s="8"/>
      <c r="U49" s="8"/>
      <c r="W49" s="10"/>
    </row>
    <row r="50" spans="1:24" x14ac:dyDescent="0.5">
      <c r="B50" s="3" t="s">
        <v>48</v>
      </c>
      <c r="C50" s="11" t="s">
        <v>30</v>
      </c>
      <c r="D50" s="5">
        <v>254</v>
      </c>
      <c r="E50" s="5">
        <v>4074.6109254788994</v>
      </c>
      <c r="F50" s="6">
        <v>14656.022390703154</v>
      </c>
      <c r="G50" s="64">
        <v>229</v>
      </c>
      <c r="H50" s="64">
        <v>3693</v>
      </c>
      <c r="I50" s="64">
        <v>13268</v>
      </c>
      <c r="J50" s="6">
        <v>444</v>
      </c>
      <c r="K50" s="6">
        <v>7305</v>
      </c>
      <c r="L50" s="6">
        <v>25702</v>
      </c>
      <c r="M50" s="49">
        <f t="shared" ref="M50:M51" si="28">ROUND(D50/G50*100-100,2)</f>
        <v>10.92</v>
      </c>
      <c r="N50" s="49">
        <f t="shared" si="24"/>
        <v>10.33</v>
      </c>
      <c r="O50" s="49">
        <f t="shared" si="25"/>
        <v>10.46</v>
      </c>
      <c r="P50" s="49">
        <f>ROUND(D50/J50*100-100,2)</f>
        <v>-42.79</v>
      </c>
      <c r="Q50" s="49">
        <f t="shared" si="26"/>
        <v>-44.22</v>
      </c>
      <c r="R50" s="49">
        <f t="shared" si="26"/>
        <v>-42.98</v>
      </c>
      <c r="S50" s="14"/>
      <c r="T50" s="8"/>
      <c r="U50" s="8"/>
      <c r="W50" s="10"/>
    </row>
    <row r="51" spans="1:24" x14ac:dyDescent="0.5">
      <c r="B51" s="3" t="s">
        <v>49</v>
      </c>
      <c r="C51" s="11" t="s">
        <v>30</v>
      </c>
      <c r="D51" s="5">
        <v>85</v>
      </c>
      <c r="E51" s="5">
        <v>1777.4669231317996</v>
      </c>
      <c r="F51" s="6">
        <v>6392.8955711955341</v>
      </c>
      <c r="G51" s="78">
        <v>64</v>
      </c>
      <c r="H51" s="78">
        <v>1364</v>
      </c>
      <c r="I51" s="64">
        <v>4898</v>
      </c>
      <c r="J51" s="6">
        <v>97</v>
      </c>
      <c r="K51" s="6">
        <v>1428</v>
      </c>
      <c r="L51" s="6">
        <v>5025</v>
      </c>
      <c r="M51" s="49">
        <f t="shared" si="28"/>
        <v>32.81</v>
      </c>
      <c r="N51" s="49">
        <f t="shared" si="24"/>
        <v>30.31</v>
      </c>
      <c r="O51" s="49">
        <f t="shared" si="25"/>
        <v>30.52</v>
      </c>
      <c r="P51" s="49">
        <f>ROUND(D51/J51*100-100,2)</f>
        <v>-12.37</v>
      </c>
      <c r="Q51" s="49">
        <f t="shared" si="26"/>
        <v>24.47</v>
      </c>
      <c r="R51" s="49">
        <f t="shared" si="26"/>
        <v>27.22</v>
      </c>
      <c r="S51" s="14"/>
      <c r="T51" s="8"/>
      <c r="U51" s="8"/>
      <c r="W51" s="10"/>
    </row>
    <row r="52" spans="1:24" x14ac:dyDescent="0.5">
      <c r="B52" s="3" t="s">
        <v>50</v>
      </c>
      <c r="C52" s="11" t="s">
        <v>36</v>
      </c>
      <c r="D52" s="48"/>
      <c r="E52" s="5">
        <v>2768.7066118163989</v>
      </c>
      <c r="F52" s="6">
        <v>9958.5046728578673</v>
      </c>
      <c r="G52" s="48"/>
      <c r="H52" s="78">
        <v>2226</v>
      </c>
      <c r="I52" s="64">
        <v>7998</v>
      </c>
      <c r="J52" s="48"/>
      <c r="K52" s="6">
        <v>2316</v>
      </c>
      <c r="L52" s="6">
        <v>8147</v>
      </c>
      <c r="M52" s="48"/>
      <c r="N52" s="49">
        <f t="shared" si="24"/>
        <v>24.38</v>
      </c>
      <c r="O52" s="49">
        <f t="shared" si="25"/>
        <v>24.51</v>
      </c>
      <c r="P52" s="48" t="s">
        <v>4</v>
      </c>
      <c r="Q52" s="49">
        <f t="shared" si="26"/>
        <v>19.55</v>
      </c>
      <c r="R52" s="49">
        <f t="shared" si="26"/>
        <v>22.24</v>
      </c>
      <c r="S52" s="14"/>
      <c r="T52" s="8"/>
      <c r="U52" s="8"/>
      <c r="W52" s="10"/>
    </row>
    <row r="53" spans="1:24" x14ac:dyDescent="0.5">
      <c r="A53" s="7"/>
      <c r="B53" s="3" t="s">
        <v>51</v>
      </c>
      <c r="C53" s="11" t="s">
        <v>9</v>
      </c>
      <c r="D53" s="5">
        <v>581.21876840000004</v>
      </c>
      <c r="E53" s="5">
        <v>3547.1093148818009</v>
      </c>
      <c r="F53" s="6">
        <v>12761.002687753744</v>
      </c>
      <c r="G53" s="78">
        <v>507</v>
      </c>
      <c r="H53" s="78">
        <v>2415</v>
      </c>
      <c r="I53" s="64">
        <v>8679</v>
      </c>
      <c r="J53" s="6">
        <v>676</v>
      </c>
      <c r="K53" s="6">
        <v>2921</v>
      </c>
      <c r="L53" s="6">
        <v>10279</v>
      </c>
      <c r="M53" s="49">
        <f>ROUND(D53/G53*100-100,2)</f>
        <v>14.64</v>
      </c>
      <c r="N53" s="49">
        <f t="shared" si="24"/>
        <v>46.88</v>
      </c>
      <c r="O53" s="49">
        <f t="shared" si="25"/>
        <v>47.03</v>
      </c>
      <c r="P53" s="49">
        <f>ROUND(D53/J53*100-100,2)</f>
        <v>-14.02</v>
      </c>
      <c r="Q53" s="49">
        <f t="shared" si="26"/>
        <v>21.43</v>
      </c>
      <c r="R53" s="49">
        <f t="shared" si="26"/>
        <v>24.15</v>
      </c>
      <c r="S53" s="14"/>
      <c r="T53" s="8"/>
      <c r="U53" s="8"/>
      <c r="W53" s="10"/>
    </row>
    <row r="54" spans="1:24" x14ac:dyDescent="0.5">
      <c r="A54" s="54"/>
      <c r="B54" s="55"/>
      <c r="C54" s="56"/>
      <c r="D54" s="55"/>
      <c r="E54" s="55"/>
      <c r="F54" s="57"/>
      <c r="G54" s="55"/>
      <c r="H54" s="55"/>
      <c r="I54" s="57"/>
      <c r="J54" s="55"/>
      <c r="K54" s="55"/>
      <c r="L54" s="55"/>
      <c r="M54" s="55"/>
      <c r="N54" s="58"/>
      <c r="O54" s="58"/>
      <c r="P54" s="57"/>
      <c r="Q54" s="55"/>
      <c r="R54" s="57"/>
      <c r="S54" s="14"/>
      <c r="W54" s="10"/>
    </row>
    <row r="55" spans="1:24" x14ac:dyDescent="0.5">
      <c r="P55" s="3" t="s">
        <v>52</v>
      </c>
      <c r="W55" s="10"/>
    </row>
    <row r="56" spans="1:24" x14ac:dyDescent="0.5">
      <c r="A56" s="3"/>
      <c r="W56" s="10"/>
    </row>
    <row r="57" spans="1:24" x14ac:dyDescent="0.5">
      <c r="A57" s="84" t="s">
        <v>113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W57" s="10"/>
    </row>
    <row r="58" spans="1:24" x14ac:dyDescent="0.5">
      <c r="E58" s="2"/>
      <c r="H58" s="2"/>
      <c r="K58" s="2"/>
      <c r="O58" s="20" t="s">
        <v>100</v>
      </c>
      <c r="W58" s="10"/>
    </row>
    <row r="59" spans="1:24" x14ac:dyDescent="0.5">
      <c r="E59" s="2"/>
      <c r="H59" s="2"/>
      <c r="K59" s="2"/>
      <c r="O59" s="20" t="s">
        <v>104</v>
      </c>
      <c r="W59" s="10"/>
    </row>
    <row r="60" spans="1:24" x14ac:dyDescent="0.5">
      <c r="A60" s="21"/>
      <c r="B60" s="92" t="s">
        <v>92</v>
      </c>
      <c r="C60" s="22" t="s">
        <v>89</v>
      </c>
      <c r="D60" s="23" t="s">
        <v>114</v>
      </c>
      <c r="E60" s="24"/>
      <c r="F60" s="25"/>
      <c r="G60" s="85" t="s">
        <v>118</v>
      </c>
      <c r="H60" s="86"/>
      <c r="I60" s="87"/>
      <c r="J60" s="23" t="s">
        <v>115</v>
      </c>
      <c r="K60" s="24"/>
      <c r="L60" s="25"/>
      <c r="M60" s="26"/>
      <c r="N60" s="27" t="s">
        <v>116</v>
      </c>
      <c r="O60" s="28"/>
      <c r="P60" s="29"/>
      <c r="Q60" s="29"/>
      <c r="R60" s="30" t="s">
        <v>0</v>
      </c>
      <c r="S60" s="14"/>
    </row>
    <row r="61" spans="1:24" x14ac:dyDescent="0.5">
      <c r="A61" s="31" t="s">
        <v>1</v>
      </c>
      <c r="B61" s="93"/>
      <c r="C61" s="11" t="s">
        <v>90</v>
      </c>
      <c r="D61" s="32" t="s">
        <v>91</v>
      </c>
      <c r="E61" s="88" t="s">
        <v>95</v>
      </c>
      <c r="F61" s="89"/>
      <c r="G61" s="32"/>
      <c r="H61" s="88" t="s">
        <v>95</v>
      </c>
      <c r="I61" s="89"/>
      <c r="J61" s="33"/>
      <c r="K61" s="88" t="s">
        <v>95</v>
      </c>
      <c r="L61" s="89"/>
      <c r="M61" s="81" t="s">
        <v>119</v>
      </c>
      <c r="N61" s="82"/>
      <c r="O61" s="83"/>
      <c r="P61" s="81" t="s">
        <v>117</v>
      </c>
      <c r="Q61" s="82"/>
      <c r="R61" s="82"/>
      <c r="S61" s="14"/>
    </row>
    <row r="62" spans="1:24" x14ac:dyDescent="0.5">
      <c r="A62" s="34" t="s">
        <v>2</v>
      </c>
      <c r="B62" s="93"/>
      <c r="C62" s="11" t="s">
        <v>93</v>
      </c>
      <c r="D62" s="35" t="s">
        <v>94</v>
      </c>
      <c r="E62" s="90"/>
      <c r="F62" s="91"/>
      <c r="G62" s="35" t="s">
        <v>94</v>
      </c>
      <c r="H62" s="90"/>
      <c r="I62" s="91"/>
      <c r="J62" s="36" t="s">
        <v>94</v>
      </c>
      <c r="K62" s="90"/>
      <c r="L62" s="91"/>
      <c r="M62" s="36" t="s">
        <v>94</v>
      </c>
      <c r="N62" s="81" t="s">
        <v>95</v>
      </c>
      <c r="O62" s="83"/>
      <c r="P62" s="36" t="s">
        <v>94</v>
      </c>
      <c r="Q62" s="81" t="s">
        <v>95</v>
      </c>
      <c r="R62" s="82"/>
      <c r="S62" s="14"/>
    </row>
    <row r="63" spans="1:24" x14ac:dyDescent="0.5">
      <c r="A63" s="37"/>
      <c r="B63" s="94"/>
      <c r="C63" s="38" t="s">
        <v>96</v>
      </c>
      <c r="D63" s="59"/>
      <c r="E63" s="39" t="s">
        <v>97</v>
      </c>
      <c r="F63" s="40" t="s">
        <v>98</v>
      </c>
      <c r="G63" s="59"/>
      <c r="H63" s="39" t="s">
        <v>97</v>
      </c>
      <c r="I63" s="40" t="s">
        <v>98</v>
      </c>
      <c r="J63" s="41"/>
      <c r="K63" s="39" t="s">
        <v>97</v>
      </c>
      <c r="L63" s="40" t="s">
        <v>99</v>
      </c>
      <c r="M63" s="42"/>
      <c r="N63" s="43" t="s">
        <v>101</v>
      </c>
      <c r="O63" s="44" t="s">
        <v>99</v>
      </c>
      <c r="P63" s="42"/>
      <c r="Q63" s="41" t="s">
        <v>101</v>
      </c>
      <c r="R63" s="45" t="s">
        <v>99</v>
      </c>
      <c r="S63" s="46"/>
      <c r="T63" s="46"/>
      <c r="U63" s="46"/>
    </row>
    <row r="64" spans="1:24" x14ac:dyDescent="0.5">
      <c r="A64" s="7"/>
      <c r="B64" s="3" t="s">
        <v>53</v>
      </c>
      <c r="C64" s="11" t="s">
        <v>7</v>
      </c>
      <c r="D64" s="48"/>
      <c r="E64" s="6">
        <f t="shared" ref="E64:L64" si="29">SUM(E65:E67)</f>
        <v>17207.86193925179</v>
      </c>
      <c r="F64" s="6">
        <f t="shared" si="29"/>
        <v>61894.784469214872</v>
      </c>
      <c r="G64" s="48" t="s">
        <v>109</v>
      </c>
      <c r="H64" s="6">
        <f t="shared" si="29"/>
        <v>11246</v>
      </c>
      <c r="I64" s="6">
        <f t="shared" si="29"/>
        <v>40405</v>
      </c>
      <c r="J64" s="48" t="s">
        <v>109</v>
      </c>
      <c r="K64" s="6">
        <f t="shared" si="29"/>
        <v>15142</v>
      </c>
      <c r="L64" s="6">
        <f t="shared" si="29"/>
        <v>53276</v>
      </c>
      <c r="M64" s="48"/>
      <c r="N64" s="48">
        <f>ROUND(E64/H64*100-100,2)</f>
        <v>53.01</v>
      </c>
      <c r="O64" s="48">
        <f>ROUND(F64/I64*100-100,2)</f>
        <v>53.19</v>
      </c>
      <c r="P64" s="48" t="s">
        <v>4</v>
      </c>
      <c r="Q64" s="48">
        <f t="shared" ref="Q64:Q75" si="30">ROUND(E64/K64*100-100,2)</f>
        <v>13.64</v>
      </c>
      <c r="R64" s="48">
        <f t="shared" ref="R64:R75" si="31">ROUND(F64/L64*100-100,2)</f>
        <v>16.18</v>
      </c>
      <c r="W64" s="10"/>
      <c r="X64" s="2"/>
    </row>
    <row r="65" spans="1:24" x14ac:dyDescent="0.5">
      <c r="B65" s="3" t="s">
        <v>55</v>
      </c>
      <c r="C65" s="11" t="s">
        <v>56</v>
      </c>
      <c r="D65" s="12">
        <v>213</v>
      </c>
      <c r="E65" s="12">
        <v>8421.1715468831972</v>
      </c>
      <c r="F65" s="6">
        <v>30291.37745899686</v>
      </c>
      <c r="G65" s="12">
        <v>140</v>
      </c>
      <c r="H65" s="12">
        <v>5545</v>
      </c>
      <c r="I65" s="6">
        <v>19922</v>
      </c>
      <c r="J65" s="6">
        <v>270</v>
      </c>
      <c r="K65" s="6">
        <v>7170</v>
      </c>
      <c r="L65" s="6">
        <v>25228</v>
      </c>
      <c r="M65" s="48">
        <f>ROUND(D65/G65*100-100,2)</f>
        <v>52.14</v>
      </c>
      <c r="N65" s="48">
        <f t="shared" ref="N65:N75" si="32">ROUND(E65/H65*100-100,2)</f>
        <v>51.87</v>
      </c>
      <c r="O65" s="48">
        <f t="shared" ref="O65:O75" si="33">ROUND(F65/I65*100-100,2)</f>
        <v>52.05</v>
      </c>
      <c r="P65" s="48">
        <f>ROUND(D65/J65*100-100,2)</f>
        <v>-21.11</v>
      </c>
      <c r="Q65" s="48">
        <f t="shared" si="30"/>
        <v>17.45</v>
      </c>
      <c r="R65" s="48">
        <f t="shared" si="31"/>
        <v>20.07</v>
      </c>
      <c r="S65" s="14"/>
      <c r="T65" s="8"/>
      <c r="U65" s="8"/>
      <c r="W65" s="10"/>
    </row>
    <row r="66" spans="1:24" x14ac:dyDescent="0.5">
      <c r="B66" s="3" t="s">
        <v>57</v>
      </c>
      <c r="C66" s="11" t="s">
        <v>56</v>
      </c>
      <c r="D66" s="12">
        <v>1048</v>
      </c>
      <c r="E66" s="12">
        <v>8404.7715358620935</v>
      </c>
      <c r="F66" s="6">
        <v>30229.611152828398</v>
      </c>
      <c r="G66" s="12">
        <v>632</v>
      </c>
      <c r="H66" s="12">
        <v>5408</v>
      </c>
      <c r="I66" s="6">
        <v>19429</v>
      </c>
      <c r="J66" s="6">
        <v>881</v>
      </c>
      <c r="K66" s="6">
        <v>7623</v>
      </c>
      <c r="L66" s="6">
        <v>26820</v>
      </c>
      <c r="M66" s="48">
        <f>ROUND(D66/G66*100-100,2)</f>
        <v>65.819999999999993</v>
      </c>
      <c r="N66" s="48">
        <f t="shared" si="32"/>
        <v>55.41</v>
      </c>
      <c r="O66" s="48">
        <f t="shared" si="33"/>
        <v>55.59</v>
      </c>
      <c r="P66" s="48">
        <f>ROUND(D66/J66*100-100,2)</f>
        <v>18.96</v>
      </c>
      <c r="Q66" s="48">
        <f t="shared" si="30"/>
        <v>10.26</v>
      </c>
      <c r="R66" s="48">
        <f t="shared" si="31"/>
        <v>12.71</v>
      </c>
      <c r="S66" s="14"/>
      <c r="T66" s="8"/>
      <c r="U66" s="8"/>
      <c r="W66" s="10"/>
    </row>
    <row r="67" spans="1:24" x14ac:dyDescent="0.5">
      <c r="B67" s="3" t="s">
        <v>58</v>
      </c>
      <c r="C67" s="11" t="s">
        <v>7</v>
      </c>
      <c r="D67" s="48"/>
      <c r="E67" s="12">
        <v>381.91885650649994</v>
      </c>
      <c r="F67" s="6">
        <v>1373.7958573896085</v>
      </c>
      <c r="G67" s="48" t="s">
        <v>109</v>
      </c>
      <c r="H67" s="12">
        <v>293</v>
      </c>
      <c r="I67" s="6">
        <v>1054</v>
      </c>
      <c r="J67" s="48" t="s">
        <v>109</v>
      </c>
      <c r="K67" s="6">
        <v>349</v>
      </c>
      <c r="L67" s="6">
        <v>1228</v>
      </c>
      <c r="M67" s="48"/>
      <c r="N67" s="48">
        <f t="shared" si="32"/>
        <v>30.35</v>
      </c>
      <c r="O67" s="48">
        <f t="shared" si="33"/>
        <v>30.34</v>
      </c>
      <c r="P67" s="48" t="s">
        <v>54</v>
      </c>
      <c r="Q67" s="48">
        <f t="shared" si="30"/>
        <v>9.43</v>
      </c>
      <c r="R67" s="48">
        <f t="shared" si="31"/>
        <v>11.87</v>
      </c>
      <c r="T67" s="8"/>
      <c r="U67" s="8"/>
      <c r="W67" s="10"/>
    </row>
    <row r="68" spans="1:24" x14ac:dyDescent="0.5">
      <c r="A68" s="7"/>
      <c r="B68" s="3" t="s">
        <v>59</v>
      </c>
      <c r="C68" s="11" t="s">
        <v>60</v>
      </c>
      <c r="D68" s="6">
        <f t="shared" ref="D68:L68" si="34">SUM(D69:D71)</f>
        <v>1259.78954</v>
      </c>
      <c r="E68" s="6">
        <f t="shared" si="34"/>
        <v>4779.4470856812022</v>
      </c>
      <c r="F68" s="6">
        <f t="shared" si="34"/>
        <v>17190.359528059264</v>
      </c>
      <c r="G68" s="6">
        <f t="shared" si="34"/>
        <v>892</v>
      </c>
      <c r="H68" s="6">
        <f t="shared" si="34"/>
        <v>2573</v>
      </c>
      <c r="I68" s="6">
        <f t="shared" si="34"/>
        <v>9242</v>
      </c>
      <c r="J68" s="6">
        <f t="shared" si="34"/>
        <v>1638</v>
      </c>
      <c r="K68" s="6">
        <f t="shared" si="34"/>
        <v>4997</v>
      </c>
      <c r="L68" s="6">
        <f t="shared" si="34"/>
        <v>17583</v>
      </c>
      <c r="M68" s="48">
        <f>ROUND(D68/G68*100-100,2)</f>
        <v>41.23</v>
      </c>
      <c r="N68" s="48">
        <f t="shared" si="32"/>
        <v>85.75</v>
      </c>
      <c r="O68" s="48">
        <f t="shared" si="33"/>
        <v>86</v>
      </c>
      <c r="P68" s="48">
        <f>ROUND(D68/J68*100-100,2)</f>
        <v>-23.09</v>
      </c>
      <c r="Q68" s="48">
        <f t="shared" si="30"/>
        <v>-4.3499999999999996</v>
      </c>
      <c r="R68" s="48">
        <f t="shared" si="31"/>
        <v>-2.23</v>
      </c>
      <c r="S68" s="14"/>
      <c r="T68" s="8"/>
      <c r="U68" s="8"/>
      <c r="W68" s="10"/>
    </row>
    <row r="69" spans="1:24" x14ac:dyDescent="0.5">
      <c r="A69" s="7"/>
      <c r="B69" s="3" t="s">
        <v>61</v>
      </c>
      <c r="C69" s="11" t="s">
        <v>60</v>
      </c>
      <c r="D69" s="12">
        <v>889.15099999999995</v>
      </c>
      <c r="E69" s="12">
        <v>4059.8172446889021</v>
      </c>
      <c r="F69" s="6">
        <v>14601.876155747792</v>
      </c>
      <c r="G69" s="12">
        <v>479</v>
      </c>
      <c r="H69" s="12">
        <v>2158</v>
      </c>
      <c r="I69" s="6">
        <v>7751</v>
      </c>
      <c r="J69" s="6">
        <v>776</v>
      </c>
      <c r="K69" s="6">
        <v>4189</v>
      </c>
      <c r="L69" s="6">
        <v>14740</v>
      </c>
      <c r="M69" s="48">
        <f>ROUND(D69/G69*100-100,2)</f>
        <v>85.63</v>
      </c>
      <c r="N69" s="48">
        <f t="shared" si="32"/>
        <v>88.13</v>
      </c>
      <c r="O69" s="48">
        <f t="shared" si="33"/>
        <v>88.39</v>
      </c>
      <c r="P69" s="48">
        <f>ROUND(D69/J69*100-100,2)</f>
        <v>14.58</v>
      </c>
      <c r="Q69" s="48">
        <f t="shared" si="30"/>
        <v>-3.08</v>
      </c>
      <c r="R69" s="48">
        <f t="shared" si="31"/>
        <v>-0.94</v>
      </c>
      <c r="S69" s="14"/>
      <c r="T69" s="8"/>
      <c r="U69" s="8"/>
      <c r="W69" s="10"/>
      <c r="X69" s="2"/>
    </row>
    <row r="70" spans="1:24" x14ac:dyDescent="0.5">
      <c r="A70" s="7"/>
      <c r="B70" s="3" t="s">
        <v>62</v>
      </c>
      <c r="C70" s="11" t="s">
        <v>60</v>
      </c>
      <c r="D70" s="12">
        <v>19.097000000000001</v>
      </c>
      <c r="E70" s="12">
        <v>108.89075605040001</v>
      </c>
      <c r="F70" s="6">
        <v>391.64006142919447</v>
      </c>
      <c r="G70" s="12">
        <v>9</v>
      </c>
      <c r="H70" s="12">
        <v>51</v>
      </c>
      <c r="I70" s="6">
        <v>184</v>
      </c>
      <c r="J70" s="6">
        <v>16</v>
      </c>
      <c r="K70" s="6">
        <v>100</v>
      </c>
      <c r="L70" s="6">
        <v>352</v>
      </c>
      <c r="M70" s="48">
        <f>ROUND(D70/G70*100-100,2)</f>
        <v>112.19</v>
      </c>
      <c r="N70" s="48">
        <f t="shared" ref="N70" si="35">ROUND(E70/H70*100-100,2)</f>
        <v>113.51</v>
      </c>
      <c r="O70" s="48">
        <f t="shared" ref="O70" si="36">ROUND(F70/I70*100-100,2)</f>
        <v>112.85</v>
      </c>
      <c r="P70" s="48">
        <f>ROUND(D70/J70*100-100,2)</f>
        <v>19.36</v>
      </c>
      <c r="Q70" s="48">
        <f t="shared" ref="Q70" si="37">ROUND(E70/K70*100-100,2)</f>
        <v>8.89</v>
      </c>
      <c r="R70" s="48">
        <f t="shared" ref="R70" si="38">ROUND(F70/L70*100-100,2)</f>
        <v>11.26</v>
      </c>
      <c r="S70" s="14"/>
      <c r="T70" s="8"/>
      <c r="U70" s="8"/>
      <c r="W70" s="10"/>
      <c r="X70" s="2"/>
    </row>
    <row r="71" spans="1:24" x14ac:dyDescent="0.5">
      <c r="A71" s="7"/>
      <c r="B71" s="3" t="s">
        <v>63</v>
      </c>
      <c r="C71" s="11" t="s">
        <v>60</v>
      </c>
      <c r="D71" s="12">
        <v>351.54154</v>
      </c>
      <c r="E71" s="12">
        <v>610.73908494190005</v>
      </c>
      <c r="F71" s="6">
        <v>2196.8433108822778</v>
      </c>
      <c r="G71" s="12">
        <v>404</v>
      </c>
      <c r="H71" s="12">
        <v>364</v>
      </c>
      <c r="I71" s="6">
        <v>1307</v>
      </c>
      <c r="J71" s="6">
        <v>846</v>
      </c>
      <c r="K71" s="6">
        <v>708</v>
      </c>
      <c r="L71" s="6">
        <v>2491</v>
      </c>
      <c r="M71" s="48">
        <f>ROUND(D71/G71*100-100,2)</f>
        <v>-12.98</v>
      </c>
      <c r="N71" s="48">
        <f t="shared" si="32"/>
        <v>67.790000000000006</v>
      </c>
      <c r="O71" s="48">
        <f t="shared" si="33"/>
        <v>68.08</v>
      </c>
      <c r="P71" s="48">
        <f>ROUND(D71/J71*100-100,2)</f>
        <v>-58.45</v>
      </c>
      <c r="Q71" s="48">
        <f t="shared" si="30"/>
        <v>-13.74</v>
      </c>
      <c r="R71" s="48">
        <f t="shared" si="31"/>
        <v>-11.81</v>
      </c>
      <c r="S71" s="14"/>
      <c r="T71" s="8"/>
      <c r="U71" s="8"/>
      <c r="W71" s="10"/>
      <c r="X71" s="2"/>
    </row>
    <row r="72" spans="1:24" x14ac:dyDescent="0.5">
      <c r="A72" s="7"/>
      <c r="B72" s="3" t="s">
        <v>64</v>
      </c>
      <c r="C72" s="11" t="s">
        <v>7</v>
      </c>
      <c r="D72" s="48"/>
      <c r="E72" s="12">
        <v>11540.365959353703</v>
      </c>
      <c r="F72" s="6">
        <v>41512.611265889551</v>
      </c>
      <c r="G72" s="48" t="s">
        <v>109</v>
      </c>
      <c r="H72" s="12">
        <v>8916</v>
      </c>
      <c r="I72" s="6">
        <v>32035</v>
      </c>
      <c r="J72" s="48" t="s">
        <v>109</v>
      </c>
      <c r="K72" s="6">
        <v>10882</v>
      </c>
      <c r="L72" s="6">
        <v>38289</v>
      </c>
      <c r="M72" s="48"/>
      <c r="N72" s="48">
        <f t="shared" si="32"/>
        <v>29.43</v>
      </c>
      <c r="O72" s="48">
        <f t="shared" si="33"/>
        <v>29.59</v>
      </c>
      <c r="P72" s="48" t="s">
        <v>4</v>
      </c>
      <c r="Q72" s="48">
        <f t="shared" si="30"/>
        <v>6.05</v>
      </c>
      <c r="R72" s="48">
        <f t="shared" si="31"/>
        <v>8.42</v>
      </c>
      <c r="T72" s="8"/>
      <c r="U72" s="8"/>
      <c r="W72" s="10"/>
      <c r="X72" s="2"/>
    </row>
    <row r="73" spans="1:24" ht="21.65" customHeight="1" x14ac:dyDescent="0.5">
      <c r="A73" s="7"/>
      <c r="B73" s="3" t="s">
        <v>65</v>
      </c>
      <c r="C73" s="11" t="s">
        <v>7</v>
      </c>
      <c r="D73" s="48"/>
      <c r="E73" s="12">
        <v>1408.2985160812004</v>
      </c>
      <c r="F73" s="6">
        <v>5065.9605224443249</v>
      </c>
      <c r="G73" s="48" t="s">
        <v>109</v>
      </c>
      <c r="H73" s="12">
        <v>1203</v>
      </c>
      <c r="I73" s="6">
        <v>4322</v>
      </c>
      <c r="J73" s="48" t="s">
        <v>109</v>
      </c>
      <c r="K73" s="6">
        <v>1224</v>
      </c>
      <c r="L73" s="6">
        <v>4305</v>
      </c>
      <c r="M73" s="48"/>
      <c r="N73" s="48">
        <f t="shared" si="32"/>
        <v>17.07</v>
      </c>
      <c r="O73" s="48">
        <f t="shared" si="33"/>
        <v>17.21</v>
      </c>
      <c r="P73" s="48" t="s">
        <v>4</v>
      </c>
      <c r="Q73" s="48">
        <f t="shared" si="30"/>
        <v>15.06</v>
      </c>
      <c r="R73" s="48">
        <f t="shared" si="31"/>
        <v>17.68</v>
      </c>
      <c r="T73" s="8"/>
      <c r="U73" s="8"/>
      <c r="W73" s="10"/>
    </row>
    <row r="74" spans="1:24" x14ac:dyDescent="0.5">
      <c r="A74" s="7"/>
      <c r="B74" s="3" t="s">
        <v>66</v>
      </c>
      <c r="C74" s="11" t="s">
        <v>67</v>
      </c>
      <c r="D74" s="12">
        <v>380</v>
      </c>
      <c r="E74" s="12">
        <v>231.92910525620002</v>
      </c>
      <c r="F74" s="6">
        <v>834.29774353584503</v>
      </c>
      <c r="G74" s="12">
        <v>127</v>
      </c>
      <c r="H74" s="12">
        <v>74</v>
      </c>
      <c r="I74" s="6">
        <v>266</v>
      </c>
      <c r="J74" s="6">
        <v>110</v>
      </c>
      <c r="K74" s="6">
        <v>127</v>
      </c>
      <c r="L74" s="6">
        <v>445</v>
      </c>
      <c r="M74" s="48">
        <f>ROUND(D74/G74*100-100,2)</f>
        <v>199.21</v>
      </c>
      <c r="N74" s="48">
        <f t="shared" si="32"/>
        <v>213.42</v>
      </c>
      <c r="O74" s="48">
        <f t="shared" si="33"/>
        <v>213.65</v>
      </c>
      <c r="P74" s="48">
        <f>ROUND(D74/J74*100-100,2)</f>
        <v>245.45</v>
      </c>
      <c r="Q74" s="48">
        <f t="shared" si="30"/>
        <v>82.62</v>
      </c>
      <c r="R74" s="48">
        <f t="shared" si="31"/>
        <v>87.48</v>
      </c>
      <c r="S74" s="14"/>
      <c r="T74" s="8"/>
      <c r="U74" s="8"/>
      <c r="W74" s="10"/>
    </row>
    <row r="75" spans="1:24" x14ac:dyDescent="0.5">
      <c r="A75" s="7"/>
      <c r="B75" s="3" t="s">
        <v>68</v>
      </c>
      <c r="C75" s="11" t="s">
        <v>7</v>
      </c>
      <c r="D75" s="48"/>
      <c r="E75" s="6">
        <f t="shared" ref="E75:F75" si="39">SUM(E76:E79)</f>
        <v>35363.226435840901</v>
      </c>
      <c r="F75" s="6">
        <f t="shared" si="39"/>
        <v>127193.6674488124</v>
      </c>
      <c r="G75" s="48" t="s">
        <v>109</v>
      </c>
      <c r="H75" s="6">
        <f t="shared" ref="H75:I75" si="40">SUM(H76:H79)</f>
        <v>30827</v>
      </c>
      <c r="I75" s="6">
        <f t="shared" si="40"/>
        <v>110746</v>
      </c>
      <c r="J75" s="48" t="s">
        <v>109</v>
      </c>
      <c r="K75" s="6">
        <f t="shared" ref="K75" si="41">SUM(K76:K79)</f>
        <v>29154</v>
      </c>
      <c r="L75" s="6">
        <f t="shared" ref="L75" si="42">SUM(L76:L79)</f>
        <v>102579</v>
      </c>
      <c r="M75" s="48"/>
      <c r="N75" s="48">
        <f t="shared" si="32"/>
        <v>14.72</v>
      </c>
      <c r="O75" s="48">
        <f t="shared" si="33"/>
        <v>14.85</v>
      </c>
      <c r="P75" s="48"/>
      <c r="Q75" s="48">
        <f t="shared" si="30"/>
        <v>21.3</v>
      </c>
      <c r="R75" s="48">
        <f t="shared" si="31"/>
        <v>24</v>
      </c>
      <c r="T75" s="8"/>
      <c r="U75" s="8"/>
      <c r="W75" s="10"/>
    </row>
    <row r="76" spans="1:24" x14ac:dyDescent="0.5">
      <c r="A76" s="3"/>
      <c r="B76" s="3" t="s">
        <v>69</v>
      </c>
      <c r="C76" s="11" t="s">
        <v>67</v>
      </c>
      <c r="D76" s="12">
        <v>0</v>
      </c>
      <c r="E76" s="12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14"/>
      <c r="T76" s="8"/>
      <c r="U76" s="8"/>
      <c r="W76" s="10"/>
    </row>
    <row r="77" spans="1:24" x14ac:dyDescent="0.5">
      <c r="A77" s="3"/>
      <c r="B77" s="3" t="s">
        <v>70</v>
      </c>
      <c r="C77" s="11" t="s">
        <v>67</v>
      </c>
      <c r="D77" s="12">
        <v>21732.9441916</v>
      </c>
      <c r="E77" s="12">
        <v>9628.9009923280028</v>
      </c>
      <c r="F77" s="6">
        <v>34629.334677976156</v>
      </c>
      <c r="G77" s="12">
        <v>22739</v>
      </c>
      <c r="H77" s="12">
        <v>10457</v>
      </c>
      <c r="I77" s="6">
        <v>37568</v>
      </c>
      <c r="J77" s="6">
        <v>21654</v>
      </c>
      <c r="K77" s="6">
        <v>7132</v>
      </c>
      <c r="L77" s="6">
        <v>25094</v>
      </c>
      <c r="M77" s="48">
        <f t="shared" ref="M77:O78" si="43">ROUND(D77/G77*100-100,2)</f>
        <v>-4.42</v>
      </c>
      <c r="N77" s="48">
        <f t="shared" si="43"/>
        <v>-7.92</v>
      </c>
      <c r="O77" s="48">
        <f t="shared" si="43"/>
        <v>-7.82</v>
      </c>
      <c r="P77" s="48">
        <f>ROUND(D77/J77*100-100,2)</f>
        <v>0.36</v>
      </c>
      <c r="Q77" s="48">
        <f t="shared" ref="P77:R78" si="44">ROUND(E77/K77*100-100,2)</f>
        <v>35.01</v>
      </c>
      <c r="R77" s="48">
        <f t="shared" si="44"/>
        <v>38</v>
      </c>
      <c r="S77" s="14"/>
      <c r="T77" s="8"/>
      <c r="U77" s="8"/>
      <c r="W77" s="10"/>
    </row>
    <row r="78" spans="1:24" x14ac:dyDescent="0.5">
      <c r="A78" s="3"/>
      <c r="B78" s="3" t="s">
        <v>71</v>
      </c>
      <c r="C78" s="11" t="s">
        <v>67</v>
      </c>
      <c r="D78" s="12">
        <v>6544</v>
      </c>
      <c r="E78" s="12">
        <v>7850.2840129574024</v>
      </c>
      <c r="F78" s="6">
        <v>28237.114560879265</v>
      </c>
      <c r="G78" s="12">
        <v>6871</v>
      </c>
      <c r="H78" s="12">
        <v>6274</v>
      </c>
      <c r="I78" s="6">
        <v>22540</v>
      </c>
      <c r="J78" s="6">
        <v>8415</v>
      </c>
      <c r="K78" s="6">
        <v>9556</v>
      </c>
      <c r="L78" s="6">
        <v>33623</v>
      </c>
      <c r="M78" s="48">
        <f t="shared" si="43"/>
        <v>-4.76</v>
      </c>
      <c r="N78" s="48">
        <f t="shared" si="43"/>
        <v>25.12</v>
      </c>
      <c r="O78" s="48">
        <f t="shared" si="43"/>
        <v>25.28</v>
      </c>
      <c r="P78" s="48">
        <f t="shared" si="44"/>
        <v>-22.23</v>
      </c>
      <c r="Q78" s="48">
        <f t="shared" si="44"/>
        <v>-17.850000000000001</v>
      </c>
      <c r="R78" s="48">
        <f t="shared" si="44"/>
        <v>-16.02</v>
      </c>
      <c r="S78" s="14"/>
      <c r="T78" s="8"/>
      <c r="U78" s="8"/>
      <c r="W78" s="10"/>
    </row>
    <row r="79" spans="1:24" x14ac:dyDescent="0.5">
      <c r="A79" s="3"/>
      <c r="B79" s="3" t="s">
        <v>72</v>
      </c>
      <c r="C79" s="11" t="s">
        <v>7</v>
      </c>
      <c r="D79" s="48"/>
      <c r="E79" s="12">
        <v>17884.041430555499</v>
      </c>
      <c r="F79" s="6">
        <v>64327.218209956969</v>
      </c>
      <c r="G79" s="48" t="s">
        <v>109</v>
      </c>
      <c r="H79" s="12">
        <v>14096</v>
      </c>
      <c r="I79" s="6">
        <v>50638</v>
      </c>
      <c r="J79" s="48" t="s">
        <v>109</v>
      </c>
      <c r="K79" s="6">
        <v>12466</v>
      </c>
      <c r="L79" s="6">
        <v>43862</v>
      </c>
      <c r="M79" s="48"/>
      <c r="N79" s="48">
        <f t="shared" ref="N79:O83" si="45">ROUND(E79/H79*100-100,2)</f>
        <v>26.87</v>
      </c>
      <c r="O79" s="48">
        <f t="shared" si="45"/>
        <v>27.03</v>
      </c>
      <c r="P79" s="48" t="s">
        <v>54</v>
      </c>
      <c r="Q79" s="48">
        <f t="shared" ref="P79:R83" si="46">ROUND(E79/K79*100-100,2)</f>
        <v>43.46</v>
      </c>
      <c r="R79" s="48">
        <f t="shared" si="46"/>
        <v>46.66</v>
      </c>
      <c r="T79" s="8"/>
      <c r="U79" s="8"/>
      <c r="W79" s="10"/>
    </row>
    <row r="80" spans="1:24" x14ac:dyDescent="0.5">
      <c r="A80" s="7"/>
      <c r="B80" s="3" t="s">
        <v>73</v>
      </c>
      <c r="C80" s="11" t="s">
        <v>7</v>
      </c>
      <c r="D80" s="48"/>
      <c r="E80" s="6">
        <f t="shared" ref="E80:L80" si="47">SUM(E81:E88)</f>
        <v>11519.765134082099</v>
      </c>
      <c r="F80" s="6">
        <f t="shared" si="47"/>
        <v>41425.383094894147</v>
      </c>
      <c r="G80" s="48" t="s">
        <v>109</v>
      </c>
      <c r="H80" s="6">
        <f t="shared" si="47"/>
        <v>15688</v>
      </c>
      <c r="I80" s="6">
        <f t="shared" si="47"/>
        <v>56320</v>
      </c>
      <c r="J80" s="48" t="s">
        <v>109</v>
      </c>
      <c r="K80" s="6">
        <f t="shared" si="47"/>
        <v>10658</v>
      </c>
      <c r="L80" s="6">
        <f t="shared" si="47"/>
        <v>37498</v>
      </c>
      <c r="M80" s="48"/>
      <c r="N80" s="48">
        <f t="shared" si="45"/>
        <v>-26.57</v>
      </c>
      <c r="O80" s="48">
        <f t="shared" si="45"/>
        <v>-26.45</v>
      </c>
      <c r="P80" s="48" t="s">
        <v>54</v>
      </c>
      <c r="Q80" s="48">
        <f t="shared" si="46"/>
        <v>8.09</v>
      </c>
      <c r="R80" s="48">
        <f t="shared" si="46"/>
        <v>10.47</v>
      </c>
      <c r="T80" s="8"/>
      <c r="U80" s="8"/>
      <c r="W80" s="10"/>
    </row>
    <row r="81" spans="1:23" x14ac:dyDescent="0.5">
      <c r="A81" s="3"/>
      <c r="B81" s="3" t="s">
        <v>74</v>
      </c>
      <c r="C81" s="11" t="s">
        <v>75</v>
      </c>
      <c r="D81" s="12">
        <v>148.19999999999999</v>
      </c>
      <c r="E81" s="12">
        <v>585.63768127719993</v>
      </c>
      <c r="F81" s="6">
        <v>2106.2347899591264</v>
      </c>
      <c r="G81" s="12">
        <v>118</v>
      </c>
      <c r="H81" s="12">
        <v>558</v>
      </c>
      <c r="I81" s="6">
        <v>2005</v>
      </c>
      <c r="J81" s="6">
        <v>180</v>
      </c>
      <c r="K81" s="6">
        <v>1022</v>
      </c>
      <c r="L81" s="6">
        <v>3595</v>
      </c>
      <c r="M81" s="48">
        <f>ROUND(D81/G81*100-100,2)</f>
        <v>25.59</v>
      </c>
      <c r="N81" s="48">
        <f t="shared" si="45"/>
        <v>4.95</v>
      </c>
      <c r="O81" s="48">
        <f t="shared" si="45"/>
        <v>5.05</v>
      </c>
      <c r="P81" s="48">
        <f t="shared" si="46"/>
        <v>-17.670000000000002</v>
      </c>
      <c r="Q81" s="48">
        <f t="shared" si="46"/>
        <v>-42.7</v>
      </c>
      <c r="R81" s="48">
        <f t="shared" si="46"/>
        <v>-41.41</v>
      </c>
      <c r="S81" s="14"/>
      <c r="T81" s="8"/>
      <c r="U81" s="8"/>
      <c r="W81" s="10"/>
    </row>
    <row r="82" spans="1:23" x14ac:dyDescent="0.5">
      <c r="A82" s="3"/>
      <c r="B82" s="3" t="s">
        <v>76</v>
      </c>
      <c r="C82" s="11" t="s">
        <v>7</v>
      </c>
      <c r="D82" s="48"/>
      <c r="E82" s="12">
        <v>148.11508994599998</v>
      </c>
      <c r="F82" s="6">
        <v>532.56458814926873</v>
      </c>
      <c r="G82" s="48" t="s">
        <v>109</v>
      </c>
      <c r="H82" s="12">
        <v>6227</v>
      </c>
      <c r="I82" s="6">
        <v>22336</v>
      </c>
      <c r="J82" s="48" t="s">
        <v>109</v>
      </c>
      <c r="K82" s="6">
        <v>96</v>
      </c>
      <c r="L82" s="6">
        <v>338</v>
      </c>
      <c r="M82" s="48"/>
      <c r="N82" s="48">
        <f t="shared" si="45"/>
        <v>-97.62</v>
      </c>
      <c r="O82" s="48">
        <f t="shared" si="45"/>
        <v>-97.62</v>
      </c>
      <c r="P82" s="48"/>
      <c r="Q82" s="48">
        <f t="shared" si="46"/>
        <v>54.29</v>
      </c>
      <c r="R82" s="48">
        <f t="shared" si="46"/>
        <v>57.56</v>
      </c>
      <c r="T82" s="8"/>
      <c r="U82" s="8"/>
      <c r="W82" s="10"/>
    </row>
    <row r="83" spans="1:23" x14ac:dyDescent="0.5">
      <c r="B83" s="3" t="s">
        <v>77</v>
      </c>
      <c r="C83" s="11" t="s">
        <v>7</v>
      </c>
      <c r="D83" s="48"/>
      <c r="E83" s="6">
        <v>3560.2156996622994</v>
      </c>
      <c r="F83" s="6">
        <v>12802.04728716345</v>
      </c>
      <c r="G83" s="48" t="s">
        <v>109</v>
      </c>
      <c r="H83" s="6">
        <v>4181</v>
      </c>
      <c r="I83" s="6">
        <v>15018</v>
      </c>
      <c r="J83" s="48" t="s">
        <v>109</v>
      </c>
      <c r="K83" s="6">
        <v>2662</v>
      </c>
      <c r="L83" s="6">
        <v>9367</v>
      </c>
      <c r="M83" s="48"/>
      <c r="N83" s="48">
        <f t="shared" si="45"/>
        <v>-14.85</v>
      </c>
      <c r="O83" s="48">
        <f t="shared" si="45"/>
        <v>-14.76</v>
      </c>
      <c r="P83" s="48" t="s">
        <v>54</v>
      </c>
      <c r="Q83" s="48">
        <f t="shared" si="46"/>
        <v>33.74</v>
      </c>
      <c r="R83" s="48">
        <f t="shared" si="46"/>
        <v>36.67</v>
      </c>
      <c r="T83" s="8"/>
      <c r="U83" s="8"/>
      <c r="W83" s="10"/>
    </row>
    <row r="84" spans="1:23" x14ac:dyDescent="0.5">
      <c r="B84" s="3" t="s">
        <v>78</v>
      </c>
      <c r="C84" s="50"/>
      <c r="D84" s="48"/>
      <c r="F84" s="6"/>
      <c r="G84" s="48"/>
      <c r="J84" s="48"/>
      <c r="M84" s="48"/>
      <c r="N84" s="48"/>
      <c r="O84" s="48"/>
      <c r="P84" s="48"/>
      <c r="Q84" s="48"/>
      <c r="R84" s="48"/>
      <c r="T84" s="8"/>
      <c r="U84" s="8"/>
      <c r="W84" s="10"/>
    </row>
    <row r="85" spans="1:23" x14ac:dyDescent="0.5">
      <c r="B85" s="3" t="s">
        <v>79</v>
      </c>
      <c r="C85" s="11" t="s">
        <v>7</v>
      </c>
      <c r="D85" s="48"/>
      <c r="E85" s="6">
        <v>598.13295701189998</v>
      </c>
      <c r="F85" s="6">
        <v>2151.4792013992369</v>
      </c>
      <c r="G85" s="48" t="s">
        <v>109</v>
      </c>
      <c r="H85" s="6">
        <v>724</v>
      </c>
      <c r="I85" s="6">
        <v>2602</v>
      </c>
      <c r="J85" s="48" t="s">
        <v>109</v>
      </c>
      <c r="K85" s="6">
        <v>1225</v>
      </c>
      <c r="L85" s="6">
        <v>4310</v>
      </c>
      <c r="M85" s="48"/>
      <c r="N85" s="48">
        <f t="shared" ref="N85:N95" si="48">ROUND(E85/H85*100-100,2)</f>
        <v>-17.38</v>
      </c>
      <c r="O85" s="48">
        <f t="shared" ref="O85:O95" si="49">ROUND(F85/I85*100-100,2)</f>
        <v>-17.309999999999999</v>
      </c>
      <c r="P85" s="48" t="s">
        <v>54</v>
      </c>
      <c r="Q85" s="48">
        <f t="shared" ref="Q85:Q95" si="50">ROUND(E85/K85*100-100,2)</f>
        <v>-51.17</v>
      </c>
      <c r="R85" s="48">
        <f t="shared" ref="R85:R95" si="51">ROUND(F85/L85*100-100,2)</f>
        <v>-50.08</v>
      </c>
      <c r="T85" s="8"/>
      <c r="U85" s="8"/>
      <c r="W85" s="10"/>
    </row>
    <row r="86" spans="1:23" x14ac:dyDescent="0.5">
      <c r="B86" s="3" t="s">
        <v>80</v>
      </c>
      <c r="C86" s="11" t="s">
        <v>7</v>
      </c>
      <c r="D86" s="48"/>
      <c r="E86" s="12">
        <v>467.06267992470021</v>
      </c>
      <c r="F86" s="6">
        <v>1679.7832479957744</v>
      </c>
      <c r="G86" s="48" t="s">
        <v>109</v>
      </c>
      <c r="H86" s="12">
        <v>492</v>
      </c>
      <c r="I86" s="6">
        <v>1767</v>
      </c>
      <c r="J86" s="48" t="s">
        <v>109</v>
      </c>
      <c r="K86" s="6">
        <v>570</v>
      </c>
      <c r="L86" s="6">
        <v>2005</v>
      </c>
      <c r="M86" s="48"/>
      <c r="N86" s="48">
        <f t="shared" si="48"/>
        <v>-5.07</v>
      </c>
      <c r="O86" s="48">
        <f t="shared" si="49"/>
        <v>-4.9400000000000004</v>
      </c>
      <c r="P86" s="48" t="s">
        <v>54</v>
      </c>
      <c r="Q86" s="48">
        <f t="shared" si="50"/>
        <v>-18.059999999999999</v>
      </c>
      <c r="R86" s="48">
        <f t="shared" si="51"/>
        <v>-16.22</v>
      </c>
      <c r="T86" s="8"/>
      <c r="U86" s="8"/>
      <c r="W86" s="10"/>
    </row>
    <row r="87" spans="1:23" x14ac:dyDescent="0.5">
      <c r="B87" s="3" t="s">
        <v>107</v>
      </c>
      <c r="C87" s="11" t="s">
        <v>75</v>
      </c>
      <c r="D87" s="12">
        <v>1944.8520000000001</v>
      </c>
      <c r="E87" s="12">
        <v>3019.7290337451009</v>
      </c>
      <c r="F87" s="6">
        <v>10860.459520556331</v>
      </c>
      <c r="G87" s="6">
        <v>1058</v>
      </c>
      <c r="H87" s="12">
        <v>1852</v>
      </c>
      <c r="I87" s="6">
        <v>6652</v>
      </c>
      <c r="J87" s="6">
        <v>2422</v>
      </c>
      <c r="K87" s="6">
        <v>2684</v>
      </c>
      <c r="L87" s="6">
        <v>9443</v>
      </c>
      <c r="M87" s="48">
        <f>ROUND(D87/G87*100-100,2)</f>
        <v>83.82</v>
      </c>
      <c r="N87" s="48">
        <f t="shared" si="48"/>
        <v>63.05</v>
      </c>
      <c r="O87" s="48">
        <f t="shared" si="49"/>
        <v>63.27</v>
      </c>
      <c r="P87" s="48">
        <f t="shared" ref="P87" si="52">ROUND(D87/J87*100-100,2)</f>
        <v>-19.7</v>
      </c>
      <c r="Q87" s="48">
        <f t="shared" si="50"/>
        <v>12.51</v>
      </c>
      <c r="R87" s="48">
        <f t="shared" si="51"/>
        <v>15.01</v>
      </c>
      <c r="S87" s="14"/>
      <c r="T87" s="8"/>
      <c r="U87" s="8"/>
      <c r="W87" s="10"/>
    </row>
    <row r="88" spans="1:23" x14ac:dyDescent="0.5">
      <c r="B88" s="3" t="s">
        <v>108</v>
      </c>
      <c r="C88" s="11" t="s">
        <v>7</v>
      </c>
      <c r="D88" s="48"/>
      <c r="E88" s="12">
        <v>3140.8719925149003</v>
      </c>
      <c r="F88" s="6">
        <v>11292.814459670957</v>
      </c>
      <c r="G88" s="48" t="s">
        <v>109</v>
      </c>
      <c r="H88" s="12">
        <v>1654</v>
      </c>
      <c r="I88" s="6">
        <v>5940</v>
      </c>
      <c r="J88" s="48" t="s">
        <v>109</v>
      </c>
      <c r="K88" s="6">
        <v>2399</v>
      </c>
      <c r="L88" s="6">
        <v>8440</v>
      </c>
      <c r="M88" s="48"/>
      <c r="N88" s="48">
        <f t="shared" si="48"/>
        <v>89.9</v>
      </c>
      <c r="O88" s="48">
        <f t="shared" si="49"/>
        <v>90.11</v>
      </c>
      <c r="P88" s="48" t="s">
        <v>54</v>
      </c>
      <c r="Q88" s="48">
        <f t="shared" si="50"/>
        <v>30.92</v>
      </c>
      <c r="R88" s="48">
        <f t="shared" si="51"/>
        <v>33.799999999999997</v>
      </c>
      <c r="T88" s="8"/>
      <c r="U88" s="8"/>
      <c r="W88" s="10"/>
    </row>
    <row r="89" spans="1:23" x14ac:dyDescent="0.5">
      <c r="A89" s="7"/>
      <c r="B89" s="3" t="s">
        <v>81</v>
      </c>
      <c r="C89" s="11" t="s">
        <v>105</v>
      </c>
      <c r="D89" s="12">
        <v>224.05583700000003</v>
      </c>
      <c r="E89" s="12">
        <v>246.7521052990999</v>
      </c>
      <c r="F89" s="6">
        <v>887.42603216611712</v>
      </c>
      <c r="G89" s="6">
        <v>263</v>
      </c>
      <c r="H89" s="12">
        <v>273</v>
      </c>
      <c r="I89" s="6">
        <v>982</v>
      </c>
      <c r="J89" s="6">
        <v>85</v>
      </c>
      <c r="K89" s="6">
        <v>145</v>
      </c>
      <c r="L89" s="6">
        <v>511</v>
      </c>
      <c r="M89" s="48">
        <f>ROUND(D89/G89*100-100,2)</f>
        <v>-14.81</v>
      </c>
      <c r="N89" s="48">
        <f t="shared" si="48"/>
        <v>-9.61</v>
      </c>
      <c r="O89" s="48">
        <f t="shared" si="49"/>
        <v>-9.6300000000000008</v>
      </c>
      <c r="P89" s="48">
        <f t="shared" ref="P89" si="53">ROUND(D89/J89*100-100,2)</f>
        <v>163.6</v>
      </c>
      <c r="Q89" s="48">
        <f t="shared" si="50"/>
        <v>70.17</v>
      </c>
      <c r="R89" s="48">
        <f t="shared" si="51"/>
        <v>73.66</v>
      </c>
      <c r="S89" s="14"/>
      <c r="T89" s="8"/>
      <c r="U89" s="8"/>
      <c r="W89" s="10"/>
    </row>
    <row r="90" spans="1:23" x14ac:dyDescent="0.5">
      <c r="A90" s="7"/>
      <c r="B90" s="3" t="s">
        <v>82</v>
      </c>
      <c r="C90" s="11" t="s">
        <v>7</v>
      </c>
      <c r="D90" s="48"/>
      <c r="E90" s="12">
        <v>326.54523547679992</v>
      </c>
      <c r="F90" s="6">
        <v>1174.8638710262148</v>
      </c>
      <c r="G90" s="48" t="s">
        <v>109</v>
      </c>
      <c r="H90" s="12">
        <v>158</v>
      </c>
      <c r="I90" s="6">
        <v>568</v>
      </c>
      <c r="J90" s="48" t="s">
        <v>109</v>
      </c>
      <c r="K90" s="6">
        <v>5</v>
      </c>
      <c r="L90" s="6">
        <v>17</v>
      </c>
      <c r="M90" s="48"/>
      <c r="N90" s="48">
        <f t="shared" si="48"/>
        <v>106.67</v>
      </c>
      <c r="O90" s="48">
        <f t="shared" si="49"/>
        <v>106.84</v>
      </c>
      <c r="P90" s="48" t="s">
        <v>54</v>
      </c>
      <c r="Q90" s="48">
        <f t="shared" si="50"/>
        <v>6430.9</v>
      </c>
      <c r="R90" s="48">
        <f t="shared" si="51"/>
        <v>6810.96</v>
      </c>
      <c r="T90" s="8"/>
      <c r="U90" s="8"/>
      <c r="W90" s="10"/>
    </row>
    <row r="91" spans="1:23" x14ac:dyDescent="0.5">
      <c r="A91" s="7"/>
      <c r="B91" s="3" t="s">
        <v>83</v>
      </c>
      <c r="C91" s="11" t="s">
        <v>75</v>
      </c>
      <c r="D91" s="60">
        <v>108.6165</v>
      </c>
      <c r="E91" s="12">
        <v>161.88293125020002</v>
      </c>
      <c r="F91" s="6">
        <v>582.28069915685376</v>
      </c>
      <c r="G91" s="6">
        <v>58</v>
      </c>
      <c r="H91" s="12">
        <v>85</v>
      </c>
      <c r="I91" s="6">
        <v>305</v>
      </c>
      <c r="J91" s="6">
        <v>99</v>
      </c>
      <c r="K91" s="6">
        <v>222</v>
      </c>
      <c r="L91" s="6">
        <v>781</v>
      </c>
      <c r="M91" s="48">
        <f t="shared" ref="M91:M92" si="54">ROUND(D91/G91*100-100,2)</f>
        <v>87.27</v>
      </c>
      <c r="N91" s="48">
        <f t="shared" si="48"/>
        <v>90.45</v>
      </c>
      <c r="O91" s="48">
        <f t="shared" si="49"/>
        <v>90.91</v>
      </c>
      <c r="P91" s="48">
        <f t="shared" ref="P91:P92" si="55">ROUND(D91/J91*100-100,2)</f>
        <v>9.7100000000000009</v>
      </c>
      <c r="Q91" s="48">
        <f t="shared" si="50"/>
        <v>-27.08</v>
      </c>
      <c r="R91" s="48">
        <f t="shared" si="51"/>
        <v>-25.44</v>
      </c>
      <c r="S91" s="14"/>
      <c r="T91" s="8"/>
      <c r="U91" s="8"/>
      <c r="W91" s="10"/>
    </row>
    <row r="92" spans="1:23" x14ac:dyDescent="0.5">
      <c r="A92" s="7"/>
      <c r="B92" s="3" t="s">
        <v>84</v>
      </c>
      <c r="C92" s="11" t="s">
        <v>67</v>
      </c>
      <c r="D92" s="60">
        <v>179.79892820000003</v>
      </c>
      <c r="E92" s="12">
        <v>6.1082775955999997</v>
      </c>
      <c r="F92" s="6">
        <v>21.94321899766771</v>
      </c>
      <c r="G92" s="6">
        <v>121</v>
      </c>
      <c r="H92" s="12">
        <v>5</v>
      </c>
      <c r="I92" s="6">
        <v>16</v>
      </c>
      <c r="J92" s="6">
        <v>1933</v>
      </c>
      <c r="K92" s="6">
        <v>51</v>
      </c>
      <c r="L92" s="6">
        <v>178</v>
      </c>
      <c r="M92" s="48">
        <f t="shared" si="54"/>
        <v>48.59</v>
      </c>
      <c r="N92" s="48">
        <f t="shared" si="48"/>
        <v>22.17</v>
      </c>
      <c r="O92" s="48">
        <f t="shared" si="49"/>
        <v>37.15</v>
      </c>
      <c r="P92" s="48">
        <f t="shared" si="55"/>
        <v>-90.7</v>
      </c>
      <c r="Q92" s="48">
        <f t="shared" si="50"/>
        <v>-88.02</v>
      </c>
      <c r="R92" s="48">
        <f t="shared" si="51"/>
        <v>-87.67</v>
      </c>
      <c r="S92" s="14"/>
      <c r="T92" s="8"/>
      <c r="U92" s="8"/>
      <c r="W92" s="10"/>
    </row>
    <row r="93" spans="1:23" x14ac:dyDescent="0.5">
      <c r="A93" s="7"/>
      <c r="B93" s="3" t="s">
        <v>85</v>
      </c>
      <c r="C93" s="11" t="s">
        <v>7</v>
      </c>
      <c r="D93" s="48"/>
      <c r="E93" s="6">
        <v>0</v>
      </c>
      <c r="F93" s="6">
        <v>0</v>
      </c>
      <c r="G93" s="6"/>
      <c r="H93" s="6">
        <v>0</v>
      </c>
      <c r="I93" s="6">
        <v>0</v>
      </c>
      <c r="J93" s="6"/>
      <c r="K93" s="6">
        <v>0</v>
      </c>
      <c r="L93" s="6">
        <v>0</v>
      </c>
      <c r="M93" s="48"/>
      <c r="N93" s="48">
        <v>0</v>
      </c>
      <c r="O93" s="48">
        <v>0</v>
      </c>
      <c r="P93" s="48"/>
      <c r="Q93" s="48">
        <v>0</v>
      </c>
      <c r="R93" s="48">
        <v>0</v>
      </c>
      <c r="T93" s="8"/>
      <c r="U93" s="8"/>
      <c r="W93" s="10"/>
    </row>
    <row r="94" spans="1:23" x14ac:dyDescent="0.5">
      <c r="A94" s="7"/>
      <c r="B94" s="3" t="s">
        <v>86</v>
      </c>
      <c r="C94" s="11" t="s">
        <v>67</v>
      </c>
      <c r="D94" s="12">
        <v>985179.63</v>
      </c>
      <c r="E94" s="12">
        <v>10631.971072799999</v>
      </c>
      <c r="F94" s="6">
        <v>38212.008922283268</v>
      </c>
      <c r="G94" s="6">
        <v>640198</v>
      </c>
      <c r="H94" s="6">
        <v>7448</v>
      </c>
      <c r="I94" s="6">
        <v>26746</v>
      </c>
      <c r="J94" s="6">
        <v>879944</v>
      </c>
      <c r="K94" s="6">
        <v>9911</v>
      </c>
      <c r="L94" s="6">
        <v>34870</v>
      </c>
      <c r="M94" s="48">
        <f t="shared" ref="M94:M95" si="56">ROUND(D94/G94*100-100,2)</f>
        <v>53.89</v>
      </c>
      <c r="N94" s="48">
        <f t="shared" si="48"/>
        <v>42.75</v>
      </c>
      <c r="O94" s="48">
        <f t="shared" si="49"/>
        <v>42.87</v>
      </c>
      <c r="P94" s="48">
        <f t="shared" ref="P94:P95" si="57">ROUND(D94/J94*100-100,2)</f>
        <v>11.96</v>
      </c>
      <c r="Q94" s="48">
        <f t="shared" si="50"/>
        <v>7.27</v>
      </c>
      <c r="R94" s="48">
        <f t="shared" si="51"/>
        <v>9.58</v>
      </c>
      <c r="S94" s="14"/>
      <c r="T94" s="8"/>
      <c r="U94" s="8"/>
      <c r="W94" s="10"/>
    </row>
    <row r="95" spans="1:23" x14ac:dyDescent="0.5">
      <c r="A95" s="7"/>
      <c r="B95" s="3" t="s">
        <v>87</v>
      </c>
      <c r="C95" s="11" t="s">
        <v>67</v>
      </c>
      <c r="D95" s="12">
        <v>1857.0274999999999</v>
      </c>
      <c r="E95" s="12">
        <v>903.6007954378</v>
      </c>
      <c r="F95" s="6">
        <v>3250.5308268125405</v>
      </c>
      <c r="G95" s="6">
        <v>1801</v>
      </c>
      <c r="H95" s="12">
        <v>818</v>
      </c>
      <c r="I95" s="6">
        <v>2939</v>
      </c>
      <c r="J95" s="6">
        <v>1226</v>
      </c>
      <c r="K95" s="6">
        <v>647</v>
      </c>
      <c r="L95" s="6">
        <v>2277</v>
      </c>
      <c r="M95" s="48">
        <f t="shared" si="56"/>
        <v>3.11</v>
      </c>
      <c r="N95" s="48">
        <f t="shared" si="48"/>
        <v>10.46</v>
      </c>
      <c r="O95" s="48">
        <f t="shared" si="49"/>
        <v>10.6</v>
      </c>
      <c r="P95" s="48">
        <f t="shared" si="57"/>
        <v>51.47</v>
      </c>
      <c r="Q95" s="48">
        <f t="shared" si="50"/>
        <v>39.659999999999997</v>
      </c>
      <c r="R95" s="48">
        <f t="shared" si="51"/>
        <v>42.75</v>
      </c>
      <c r="S95" s="14"/>
      <c r="T95" s="8"/>
      <c r="U95" s="8"/>
      <c r="W95" s="10"/>
    </row>
    <row r="96" spans="1:23" x14ac:dyDescent="0.5">
      <c r="C96" s="50"/>
      <c r="D96" s="6"/>
      <c r="E96" s="6"/>
      <c r="F96" s="6"/>
      <c r="G96" s="6"/>
      <c r="H96" s="6"/>
      <c r="I96" s="6"/>
      <c r="J96" s="6"/>
      <c r="K96" s="6"/>
      <c r="L96" s="6"/>
      <c r="M96" s="48"/>
      <c r="N96" s="48"/>
      <c r="O96" s="48"/>
      <c r="P96" s="48"/>
      <c r="Q96" s="48"/>
      <c r="R96" s="48"/>
      <c r="W96" s="10"/>
    </row>
    <row r="97" spans="1:23" x14ac:dyDescent="0.5">
      <c r="A97" s="3"/>
      <c r="B97" s="3" t="s">
        <v>88</v>
      </c>
      <c r="C97" s="11"/>
      <c r="D97" s="2"/>
      <c r="E97" s="6">
        <f t="shared" ref="E97:L97" si="58">E8-SUM(E10,E26,E41,E47)</f>
        <v>67496.496853809338</v>
      </c>
      <c r="F97" s="6">
        <f t="shared" si="58"/>
        <v>242751.55464960076</v>
      </c>
      <c r="G97" s="2"/>
      <c r="H97" s="6">
        <f t="shared" si="58"/>
        <v>45459</v>
      </c>
      <c r="I97" s="6">
        <f t="shared" si="58"/>
        <v>163349</v>
      </c>
      <c r="J97" s="6"/>
      <c r="K97" s="6">
        <f t="shared" si="58"/>
        <v>52023</v>
      </c>
      <c r="L97" s="6">
        <f t="shared" si="58"/>
        <v>183045</v>
      </c>
      <c r="M97" s="48"/>
      <c r="N97" s="48">
        <f t="shared" ref="N97" si="59">ROUND(E97/H97*100-100,2)</f>
        <v>48.48</v>
      </c>
      <c r="O97" s="48">
        <f t="shared" ref="O97" si="60">ROUND(F97/I97*100-100,2)</f>
        <v>48.61</v>
      </c>
      <c r="P97" s="48"/>
      <c r="Q97" s="48">
        <f t="shared" ref="Q97" si="61">ROUND(E97/K97*100-100,2)</f>
        <v>29.74</v>
      </c>
      <c r="R97" s="48">
        <f t="shared" ref="R97" si="62">ROUND(F97/L97*100-100,2)</f>
        <v>32.619999999999997</v>
      </c>
      <c r="W97" s="10"/>
    </row>
    <row r="98" spans="1:23" x14ac:dyDescent="0.5">
      <c r="A98" s="54"/>
      <c r="B98" s="55"/>
      <c r="C98" s="55"/>
      <c r="D98" s="4"/>
      <c r="E98" s="4"/>
      <c r="F98" s="4"/>
      <c r="G98" s="4"/>
      <c r="H98" s="4"/>
      <c r="I98" s="4"/>
      <c r="J98" s="61"/>
      <c r="K98" s="61"/>
      <c r="L98" s="61"/>
      <c r="M98" s="55"/>
      <c r="N98" s="58"/>
      <c r="O98" s="58"/>
      <c r="P98" s="57"/>
      <c r="Q98" s="55"/>
      <c r="R98" s="57"/>
    </row>
    <row r="99" spans="1:23" x14ac:dyDescent="0.5">
      <c r="B99" s="75" t="s">
        <v>111</v>
      </c>
      <c r="C99" s="75"/>
      <c r="D99" s="75"/>
      <c r="E99" s="75"/>
      <c r="F99" s="75"/>
      <c r="G99" s="75"/>
      <c r="H99" s="75"/>
      <c r="K99" s="62"/>
      <c r="L99" s="62"/>
    </row>
    <row r="100" spans="1:23" x14ac:dyDescent="0.5">
      <c r="B100" s="75" t="s">
        <v>110</v>
      </c>
      <c r="C100" s="75"/>
      <c r="D100" s="75"/>
      <c r="E100" s="75"/>
      <c r="F100" s="75"/>
      <c r="G100" s="75"/>
      <c r="H100" s="75"/>
      <c r="K100" s="63"/>
      <c r="L100" s="63"/>
    </row>
    <row r="101" spans="1:23" ht="21" customHeight="1" x14ac:dyDescent="0.5">
      <c r="B101" s="95" t="s">
        <v>112</v>
      </c>
      <c r="C101" s="95"/>
      <c r="D101" s="95"/>
      <c r="E101" s="95"/>
      <c r="F101" s="95"/>
      <c r="G101" s="95"/>
      <c r="H101" s="95"/>
      <c r="I101" s="7"/>
      <c r="K101" s="63"/>
      <c r="L101" s="63"/>
    </row>
    <row r="102" spans="1:23" x14ac:dyDescent="0.5">
      <c r="I102" s="7"/>
      <c r="K102" s="63"/>
      <c r="L102" s="63"/>
    </row>
    <row r="103" spans="1:23" x14ac:dyDescent="0.5">
      <c r="N103" s="1"/>
      <c r="O103" s="1"/>
    </row>
    <row r="104" spans="1:23" x14ac:dyDescent="0.5">
      <c r="N104" s="1"/>
      <c r="O104" s="1"/>
    </row>
    <row r="105" spans="1:23" x14ac:dyDescent="0.5">
      <c r="N105" s="1"/>
      <c r="O105" s="1"/>
    </row>
    <row r="106" spans="1:23" x14ac:dyDescent="0.5">
      <c r="N106" s="1"/>
      <c r="O106" s="1"/>
    </row>
    <row r="107" spans="1:23" x14ac:dyDescent="0.5">
      <c r="N107" s="1"/>
      <c r="O107" s="1"/>
    </row>
    <row r="108" spans="1:23" x14ac:dyDescent="0.5">
      <c r="N108" s="1"/>
      <c r="O108" s="1"/>
    </row>
    <row r="109" spans="1:23" x14ac:dyDescent="0.5">
      <c r="A109" s="3"/>
      <c r="B109" s="3"/>
      <c r="C109" s="65"/>
      <c r="D109" s="7"/>
      <c r="E109" s="2"/>
      <c r="F109" s="7"/>
      <c r="G109" s="7"/>
      <c r="H109" s="2"/>
      <c r="I109" s="7"/>
      <c r="J109" s="7"/>
      <c r="K109" s="2"/>
      <c r="L109" s="7"/>
      <c r="M109" s="63"/>
      <c r="P109" s="63"/>
      <c r="Q109" s="63"/>
      <c r="R109" s="63"/>
    </row>
    <row r="110" spans="1:23" x14ac:dyDescent="0.5">
      <c r="A110" s="3"/>
      <c r="B110" s="3"/>
      <c r="C110" s="65"/>
      <c r="D110" s="66"/>
      <c r="E110" s="2"/>
      <c r="F110" s="7"/>
      <c r="G110" s="66"/>
      <c r="H110" s="2"/>
      <c r="I110" s="7"/>
      <c r="J110" s="66"/>
      <c r="K110" s="2"/>
      <c r="L110" s="7"/>
      <c r="M110" s="66"/>
      <c r="P110" s="66"/>
      <c r="Q110" s="63"/>
      <c r="R110" s="63"/>
    </row>
    <row r="111" spans="1:23" x14ac:dyDescent="0.5">
      <c r="A111" s="3"/>
      <c r="B111" s="3"/>
      <c r="C111" s="65"/>
      <c r="D111" s="66"/>
      <c r="E111" s="2"/>
      <c r="F111" s="7"/>
      <c r="G111" s="66"/>
      <c r="H111" s="2"/>
      <c r="I111" s="7"/>
      <c r="J111" s="66"/>
      <c r="K111" s="2"/>
      <c r="L111" s="7"/>
      <c r="M111" s="66"/>
      <c r="P111" s="66"/>
      <c r="Q111" s="63"/>
      <c r="R111" s="63"/>
    </row>
    <row r="112" spans="1:23" x14ac:dyDescent="0.5">
      <c r="A112" s="3"/>
      <c r="B112" s="3"/>
      <c r="C112" s="65"/>
      <c r="D112" s="66"/>
      <c r="E112" s="2"/>
      <c r="F112" s="7"/>
      <c r="G112" s="66"/>
      <c r="H112" s="2"/>
      <c r="I112" s="7"/>
      <c r="J112" s="66"/>
      <c r="K112" s="2"/>
      <c r="L112" s="7"/>
      <c r="M112" s="66"/>
      <c r="P112" s="66"/>
      <c r="Q112" s="63"/>
      <c r="R112" s="63"/>
    </row>
    <row r="113" spans="1:18" x14ac:dyDescent="0.5">
      <c r="A113" s="3"/>
      <c r="B113" s="3"/>
      <c r="C113" s="65"/>
      <c r="D113" s="66"/>
      <c r="E113" s="2"/>
      <c r="F113" s="7"/>
      <c r="G113" s="66"/>
      <c r="H113" s="2"/>
      <c r="I113" s="7"/>
      <c r="J113" s="66"/>
      <c r="K113" s="2"/>
      <c r="L113" s="7"/>
      <c r="M113" s="66"/>
      <c r="P113" s="66"/>
      <c r="Q113" s="63"/>
      <c r="R113" s="63"/>
    </row>
    <row r="114" spans="1:18" x14ac:dyDescent="0.5">
      <c r="A114" s="3"/>
      <c r="B114" s="3"/>
      <c r="C114" s="65"/>
      <c r="D114" s="66"/>
      <c r="E114" s="2"/>
      <c r="F114" s="7"/>
      <c r="G114" s="66"/>
      <c r="H114" s="2"/>
      <c r="I114" s="7"/>
      <c r="J114" s="66"/>
      <c r="K114" s="2"/>
      <c r="L114" s="7"/>
      <c r="M114" s="66"/>
      <c r="P114" s="66"/>
      <c r="Q114" s="63"/>
      <c r="R114" s="63"/>
    </row>
    <row r="115" spans="1:18" x14ac:dyDescent="0.5">
      <c r="A115" s="3"/>
      <c r="B115" s="3"/>
      <c r="C115" s="65"/>
      <c r="D115" s="66"/>
      <c r="E115" s="2"/>
      <c r="F115" s="7"/>
      <c r="G115" s="66"/>
      <c r="H115" s="2"/>
      <c r="I115" s="7"/>
      <c r="J115" s="66"/>
      <c r="K115" s="2"/>
      <c r="L115" s="7"/>
      <c r="M115" s="66"/>
      <c r="P115" s="66"/>
      <c r="Q115" s="63"/>
      <c r="R115" s="63"/>
    </row>
    <row r="116" spans="1:18" x14ac:dyDescent="0.5">
      <c r="A116" s="3"/>
      <c r="B116" s="3"/>
      <c r="C116" s="65"/>
      <c r="D116" s="66"/>
      <c r="E116" s="2"/>
      <c r="F116" s="7"/>
      <c r="G116" s="66"/>
      <c r="H116" s="2"/>
      <c r="I116" s="7"/>
      <c r="J116" s="66"/>
      <c r="K116" s="2"/>
      <c r="L116" s="7"/>
      <c r="M116" s="66"/>
      <c r="P116" s="66"/>
      <c r="Q116" s="63"/>
      <c r="R116" s="63"/>
    </row>
    <row r="117" spans="1:18" x14ac:dyDescent="0.5">
      <c r="A117" s="3"/>
      <c r="B117" s="3"/>
      <c r="C117" s="65"/>
      <c r="D117" s="66"/>
      <c r="E117" s="2"/>
      <c r="F117" s="7"/>
      <c r="G117" s="66"/>
      <c r="H117" s="2"/>
      <c r="I117" s="7"/>
      <c r="J117" s="66"/>
      <c r="K117" s="2"/>
      <c r="L117" s="7"/>
      <c r="M117" s="66"/>
      <c r="P117" s="66"/>
      <c r="Q117" s="63"/>
      <c r="R117" s="63"/>
    </row>
    <row r="118" spans="1:18" x14ac:dyDescent="0.5">
      <c r="A118" s="3"/>
      <c r="B118" s="3"/>
      <c r="C118" s="65"/>
      <c r="D118" s="66"/>
      <c r="E118" s="2"/>
      <c r="F118" s="7"/>
      <c r="G118" s="66"/>
      <c r="H118" s="2"/>
      <c r="I118" s="7"/>
      <c r="J118" s="66"/>
      <c r="K118" s="2"/>
      <c r="L118" s="7"/>
      <c r="M118" s="66"/>
      <c r="P118" s="66"/>
      <c r="Q118" s="63"/>
      <c r="R118" s="63"/>
    </row>
    <row r="119" spans="1:18" x14ac:dyDescent="0.5">
      <c r="A119" s="3"/>
      <c r="B119" s="3"/>
      <c r="C119" s="65"/>
      <c r="D119" s="66"/>
      <c r="E119" s="2"/>
      <c r="F119" s="7"/>
      <c r="G119" s="66"/>
      <c r="H119" s="2"/>
      <c r="I119" s="7"/>
      <c r="J119" s="66"/>
      <c r="K119" s="2"/>
      <c r="L119" s="7"/>
      <c r="M119" s="66"/>
      <c r="P119" s="66"/>
      <c r="Q119" s="63"/>
      <c r="R119" s="63"/>
    </row>
    <row r="120" spans="1:18" x14ac:dyDescent="0.5">
      <c r="B120" s="3"/>
      <c r="C120" s="65"/>
      <c r="D120" s="66"/>
      <c r="E120" s="2"/>
      <c r="F120" s="7"/>
      <c r="G120" s="66"/>
      <c r="H120" s="2"/>
      <c r="I120" s="7"/>
      <c r="J120" s="66"/>
      <c r="K120" s="2"/>
      <c r="L120" s="7"/>
      <c r="M120" s="66"/>
      <c r="P120" s="66"/>
      <c r="Q120" s="63"/>
      <c r="R120" s="63"/>
    </row>
    <row r="121" spans="1:18" x14ac:dyDescent="0.5">
      <c r="B121" s="3"/>
      <c r="C121" s="65"/>
      <c r="D121" s="66"/>
      <c r="E121" s="2"/>
      <c r="F121" s="7"/>
      <c r="G121" s="66"/>
      <c r="H121" s="2"/>
      <c r="I121" s="7"/>
      <c r="J121" s="66"/>
      <c r="K121" s="2"/>
      <c r="L121" s="7"/>
      <c r="M121" s="66"/>
      <c r="P121" s="66"/>
      <c r="Q121" s="63"/>
      <c r="R121" s="63"/>
    </row>
    <row r="122" spans="1:18" x14ac:dyDescent="0.5">
      <c r="B122" s="3"/>
      <c r="C122" s="65"/>
      <c r="D122" s="66"/>
      <c r="E122" s="2"/>
      <c r="F122" s="7"/>
      <c r="G122" s="66"/>
      <c r="H122" s="2"/>
      <c r="I122" s="7"/>
      <c r="J122" s="66"/>
      <c r="K122" s="2"/>
      <c r="L122" s="7"/>
      <c r="M122" s="66"/>
      <c r="P122" s="66"/>
      <c r="Q122" s="63"/>
      <c r="R122" s="63"/>
    </row>
    <row r="123" spans="1:18" x14ac:dyDescent="0.5">
      <c r="B123" s="3"/>
      <c r="C123" s="65"/>
      <c r="D123" s="66"/>
      <c r="E123" s="2"/>
      <c r="F123" s="7"/>
      <c r="G123" s="66"/>
      <c r="H123" s="2"/>
      <c r="I123" s="7"/>
      <c r="J123" s="66"/>
      <c r="K123" s="2"/>
      <c r="L123" s="7"/>
      <c r="M123" s="66"/>
      <c r="P123" s="66"/>
      <c r="Q123" s="63"/>
      <c r="R123" s="63"/>
    </row>
    <row r="124" spans="1:18" x14ac:dyDescent="0.5">
      <c r="B124" s="3"/>
      <c r="C124" s="65"/>
      <c r="D124" s="66"/>
      <c r="E124" s="2"/>
      <c r="F124" s="7"/>
      <c r="G124" s="66"/>
      <c r="H124" s="2"/>
      <c r="I124" s="7"/>
      <c r="J124" s="66"/>
      <c r="K124" s="2"/>
      <c r="L124" s="7"/>
      <c r="M124" s="66"/>
      <c r="P124" s="66"/>
      <c r="Q124" s="63"/>
      <c r="R124" s="63"/>
    </row>
    <row r="125" spans="1:18" x14ac:dyDescent="0.5">
      <c r="B125" s="3"/>
      <c r="C125" s="65"/>
      <c r="D125" s="66"/>
      <c r="E125" s="2"/>
      <c r="F125" s="7"/>
      <c r="G125" s="66"/>
      <c r="H125" s="2"/>
      <c r="I125" s="7"/>
      <c r="J125" s="66"/>
      <c r="K125" s="2"/>
      <c r="L125" s="7"/>
      <c r="M125" s="66"/>
      <c r="P125" s="66"/>
      <c r="Q125" s="63"/>
      <c r="R125" s="63"/>
    </row>
    <row r="126" spans="1:18" x14ac:dyDescent="0.5">
      <c r="B126" s="3"/>
      <c r="C126" s="65"/>
      <c r="D126" s="66"/>
      <c r="E126" s="2"/>
      <c r="F126" s="7"/>
      <c r="G126" s="66"/>
      <c r="H126" s="2"/>
      <c r="I126" s="7"/>
      <c r="J126" s="66"/>
      <c r="K126" s="2"/>
      <c r="L126" s="7"/>
      <c r="M126" s="66"/>
      <c r="P126" s="66"/>
      <c r="Q126" s="63"/>
      <c r="R126" s="63"/>
    </row>
    <row r="127" spans="1:18" x14ac:dyDescent="0.5">
      <c r="B127" s="3"/>
      <c r="C127" s="65"/>
      <c r="D127" s="66"/>
      <c r="E127" s="2"/>
      <c r="F127" s="7"/>
      <c r="G127" s="66"/>
      <c r="H127" s="2"/>
      <c r="I127" s="7"/>
      <c r="J127" s="66"/>
      <c r="K127" s="2"/>
      <c r="L127" s="7"/>
      <c r="M127" s="66"/>
      <c r="P127" s="66"/>
      <c r="Q127" s="63"/>
      <c r="R127" s="63"/>
    </row>
    <row r="128" spans="1:18" x14ac:dyDescent="0.5">
      <c r="B128" s="3"/>
      <c r="C128" s="65"/>
      <c r="D128" s="66"/>
      <c r="E128" s="2"/>
      <c r="F128" s="7"/>
      <c r="G128" s="66"/>
      <c r="H128" s="2"/>
      <c r="I128" s="7"/>
      <c r="J128" s="66"/>
      <c r="K128" s="2"/>
      <c r="L128" s="7"/>
      <c r="M128" s="66"/>
      <c r="P128" s="66"/>
      <c r="Q128" s="63"/>
      <c r="R128" s="63"/>
    </row>
    <row r="129" spans="1:18" x14ac:dyDescent="0.5">
      <c r="B129" s="3"/>
      <c r="C129" s="65"/>
      <c r="D129" s="66"/>
      <c r="E129" s="2"/>
      <c r="F129" s="7"/>
      <c r="G129" s="66"/>
      <c r="H129" s="2"/>
      <c r="I129" s="7"/>
      <c r="J129" s="66"/>
      <c r="K129" s="2"/>
      <c r="L129" s="7"/>
      <c r="M129" s="66"/>
      <c r="P129" s="66"/>
      <c r="Q129" s="63"/>
      <c r="R129" s="63"/>
    </row>
    <row r="130" spans="1:18" x14ac:dyDescent="0.5">
      <c r="B130" s="3"/>
      <c r="C130" s="65"/>
      <c r="D130" s="66"/>
      <c r="E130" s="2"/>
      <c r="F130" s="7"/>
      <c r="G130" s="66"/>
      <c r="H130" s="2"/>
      <c r="I130" s="7"/>
      <c r="J130" s="66"/>
      <c r="K130" s="2"/>
      <c r="L130" s="7"/>
      <c r="M130" s="66"/>
      <c r="P130" s="66"/>
      <c r="Q130" s="63"/>
      <c r="R130" s="63"/>
    </row>
    <row r="131" spans="1:18" x14ac:dyDescent="0.5">
      <c r="B131" s="3"/>
      <c r="C131" s="65"/>
      <c r="D131" s="66"/>
      <c r="E131" s="2"/>
      <c r="F131" s="7"/>
      <c r="G131" s="66"/>
      <c r="H131" s="2"/>
      <c r="I131" s="7"/>
      <c r="J131" s="66"/>
      <c r="K131" s="2"/>
      <c r="L131" s="7"/>
      <c r="M131" s="66"/>
      <c r="P131" s="66"/>
      <c r="Q131" s="63"/>
      <c r="R131" s="63"/>
    </row>
    <row r="132" spans="1:18" x14ac:dyDescent="0.5">
      <c r="B132" s="3"/>
      <c r="C132" s="65"/>
      <c r="D132" s="66"/>
      <c r="E132" s="2"/>
      <c r="F132" s="7"/>
      <c r="G132" s="66"/>
      <c r="H132" s="2"/>
      <c r="I132" s="7"/>
      <c r="J132" s="66"/>
      <c r="K132" s="2"/>
      <c r="L132" s="7"/>
      <c r="M132" s="66"/>
      <c r="P132" s="66"/>
      <c r="Q132" s="63"/>
      <c r="R132" s="63"/>
    </row>
    <row r="133" spans="1:18" x14ac:dyDescent="0.5">
      <c r="B133" s="3"/>
      <c r="C133" s="65"/>
      <c r="D133" s="66"/>
      <c r="E133" s="2"/>
      <c r="F133" s="7"/>
      <c r="G133" s="66"/>
      <c r="H133" s="2"/>
      <c r="I133" s="7"/>
      <c r="J133" s="66"/>
      <c r="K133" s="2"/>
      <c r="L133" s="7"/>
      <c r="M133" s="66"/>
      <c r="P133" s="66"/>
      <c r="Q133" s="63"/>
      <c r="R133" s="63"/>
    </row>
    <row r="134" spans="1:18" x14ac:dyDescent="0.5">
      <c r="B134" s="3"/>
      <c r="C134" s="65"/>
      <c r="D134" s="66"/>
      <c r="E134" s="2"/>
      <c r="F134" s="7"/>
      <c r="G134" s="66"/>
      <c r="H134" s="2"/>
      <c r="I134" s="7"/>
      <c r="J134" s="66"/>
      <c r="K134" s="2"/>
      <c r="L134" s="7"/>
      <c r="M134" s="66"/>
      <c r="P134" s="66"/>
      <c r="Q134" s="63"/>
      <c r="R134" s="63"/>
    </row>
    <row r="135" spans="1:18" x14ac:dyDescent="0.5">
      <c r="B135" s="3"/>
      <c r="C135" s="65"/>
      <c r="D135" s="66"/>
      <c r="E135" s="2"/>
      <c r="F135" s="7"/>
      <c r="G135" s="66"/>
      <c r="H135" s="2"/>
      <c r="I135" s="7"/>
      <c r="J135" s="66"/>
      <c r="K135" s="2"/>
      <c r="L135" s="7"/>
      <c r="M135" s="66"/>
      <c r="P135" s="66"/>
      <c r="Q135" s="63"/>
      <c r="R135" s="63"/>
    </row>
    <row r="136" spans="1:18" x14ac:dyDescent="0.5">
      <c r="A136" s="67"/>
      <c r="B136" s="3"/>
      <c r="C136" s="65"/>
      <c r="D136" s="7"/>
      <c r="E136" s="68"/>
      <c r="F136" s="7"/>
      <c r="G136" s="7"/>
      <c r="H136" s="68"/>
      <c r="I136" s="7"/>
      <c r="J136" s="69"/>
      <c r="K136" s="70"/>
      <c r="L136" s="69"/>
      <c r="M136" s="63"/>
      <c r="P136" s="71"/>
      <c r="Q136" s="63"/>
      <c r="R136" s="63"/>
    </row>
    <row r="137" spans="1:18" x14ac:dyDescent="0.5">
      <c r="A137" s="67"/>
      <c r="B137" s="3"/>
      <c r="C137" s="65"/>
      <c r="D137" s="7"/>
      <c r="E137" s="68"/>
      <c r="F137" s="7"/>
      <c r="G137" s="7"/>
      <c r="H137" s="68"/>
      <c r="I137" s="7"/>
      <c r="J137" s="69"/>
      <c r="K137" s="70"/>
      <c r="L137" s="69"/>
      <c r="M137" s="63"/>
      <c r="P137" s="63"/>
      <c r="Q137" s="63"/>
      <c r="R137" s="63"/>
    </row>
    <row r="138" spans="1:18" x14ac:dyDescent="0.5">
      <c r="A138" s="67"/>
      <c r="B138" s="3"/>
      <c r="C138" s="65"/>
      <c r="D138" s="7"/>
      <c r="E138" s="68"/>
      <c r="F138" s="7"/>
      <c r="G138" s="7"/>
      <c r="H138" s="68"/>
      <c r="I138" s="7"/>
      <c r="J138" s="69"/>
      <c r="K138" s="70"/>
      <c r="L138" s="69"/>
      <c r="M138" s="63"/>
      <c r="P138" s="63"/>
      <c r="Q138" s="63"/>
      <c r="R138" s="63"/>
    </row>
    <row r="139" spans="1:18" x14ac:dyDescent="0.5">
      <c r="A139" s="3"/>
      <c r="D139" s="3"/>
      <c r="E139" s="2"/>
      <c r="G139" s="3"/>
      <c r="H139" s="2"/>
      <c r="K139" s="2"/>
      <c r="O139" s="20"/>
    </row>
    <row r="140" spans="1:18" x14ac:dyDescent="0.5">
      <c r="D140" s="3"/>
      <c r="E140" s="2"/>
      <c r="G140" s="3"/>
      <c r="H140" s="2"/>
      <c r="K140" s="2"/>
      <c r="O140" s="20"/>
    </row>
    <row r="141" spans="1:18" x14ac:dyDescent="0.5">
      <c r="A141" s="3"/>
      <c r="E141" s="2"/>
      <c r="H141" s="2"/>
      <c r="K141" s="2"/>
    </row>
    <row r="142" spans="1:18" x14ac:dyDescent="0.5">
      <c r="A142" s="3"/>
      <c r="B142" s="3"/>
      <c r="C142" s="3"/>
      <c r="D142" s="3"/>
      <c r="E142" s="2"/>
      <c r="G142" s="3"/>
      <c r="H142" s="2"/>
      <c r="J142" s="3"/>
      <c r="K142" s="2"/>
      <c r="M142" s="3"/>
      <c r="N142" s="20"/>
      <c r="R142" s="3"/>
    </row>
    <row r="143" spans="1:18" x14ac:dyDescent="0.5">
      <c r="A143" s="3"/>
      <c r="B143" s="3"/>
      <c r="C143" s="3"/>
      <c r="D143" s="3"/>
      <c r="E143" s="2"/>
      <c r="H143" s="2"/>
      <c r="K143" s="2"/>
      <c r="M143" s="3"/>
      <c r="P143" s="3"/>
    </row>
    <row r="144" spans="1:18" x14ac:dyDescent="0.5">
      <c r="A144" s="3"/>
      <c r="B144" s="3"/>
      <c r="C144" s="3"/>
      <c r="D144" s="3"/>
      <c r="E144" s="17"/>
      <c r="F144" s="3"/>
      <c r="G144" s="3"/>
      <c r="H144" s="17"/>
      <c r="I144" s="3"/>
      <c r="J144" s="3"/>
      <c r="K144" s="17"/>
      <c r="L144" s="3"/>
      <c r="M144" s="3"/>
    </row>
    <row r="145" spans="1:18" x14ac:dyDescent="0.5">
      <c r="A145" s="3"/>
      <c r="B145" s="3"/>
      <c r="C145" s="3"/>
      <c r="D145" s="3"/>
      <c r="E145" s="17"/>
      <c r="G145" s="3"/>
      <c r="H145" s="17"/>
      <c r="J145" s="3"/>
      <c r="K145" s="17"/>
      <c r="M145" s="3"/>
      <c r="N145" s="20"/>
      <c r="P145" s="3"/>
      <c r="Q145" s="3"/>
    </row>
    <row r="146" spans="1:18" x14ac:dyDescent="0.5">
      <c r="A146" s="3"/>
      <c r="B146" s="3"/>
      <c r="C146" s="3"/>
      <c r="D146" s="3"/>
      <c r="E146" s="17"/>
      <c r="G146" s="3"/>
      <c r="H146" s="17"/>
      <c r="J146" s="3"/>
      <c r="K146" s="17"/>
      <c r="M146" s="3"/>
      <c r="N146" s="20"/>
      <c r="P146" s="3"/>
      <c r="Q146" s="3"/>
    </row>
    <row r="147" spans="1:18" x14ac:dyDescent="0.5">
      <c r="A147" s="3"/>
      <c r="B147" s="3"/>
      <c r="C147" s="3"/>
      <c r="D147" s="3"/>
      <c r="E147" s="17"/>
      <c r="F147" s="3"/>
      <c r="G147" s="3"/>
      <c r="H147" s="17"/>
      <c r="I147" s="3"/>
      <c r="J147" s="3"/>
      <c r="K147" s="17"/>
      <c r="L147" s="3"/>
      <c r="M147" s="3"/>
      <c r="N147" s="20"/>
      <c r="O147" s="20"/>
      <c r="P147" s="3"/>
      <c r="Q147" s="3"/>
      <c r="R147" s="3"/>
    </row>
    <row r="148" spans="1:18" x14ac:dyDescent="0.5">
      <c r="A148" s="3"/>
      <c r="E148" s="2"/>
      <c r="H148" s="2"/>
      <c r="K148" s="2"/>
    </row>
    <row r="149" spans="1:18" x14ac:dyDescent="0.5">
      <c r="A149" s="3"/>
      <c r="B149" s="3"/>
      <c r="C149" s="65"/>
      <c r="D149" s="66"/>
      <c r="E149" s="2"/>
      <c r="F149" s="7"/>
      <c r="G149" s="66"/>
      <c r="H149" s="2"/>
      <c r="I149" s="7"/>
      <c r="J149" s="66"/>
      <c r="K149" s="2"/>
      <c r="L149" s="7"/>
      <c r="M149" s="66"/>
      <c r="P149" s="66"/>
      <c r="Q149" s="63"/>
      <c r="R149" s="63"/>
    </row>
    <row r="150" spans="1:18" x14ac:dyDescent="0.5">
      <c r="A150" s="3"/>
      <c r="B150" s="3"/>
      <c r="C150" s="65"/>
      <c r="D150" s="7"/>
      <c r="E150" s="2"/>
      <c r="F150" s="7"/>
      <c r="G150" s="7"/>
      <c r="H150" s="2"/>
      <c r="I150" s="7"/>
      <c r="J150" s="7"/>
      <c r="K150" s="68"/>
      <c r="L150" s="69"/>
      <c r="M150" s="63"/>
      <c r="P150" s="63"/>
      <c r="Q150" s="63"/>
      <c r="R150" s="63"/>
    </row>
    <row r="151" spans="1:18" x14ac:dyDescent="0.5">
      <c r="A151" s="3"/>
      <c r="B151" s="3"/>
      <c r="C151" s="65"/>
      <c r="D151" s="7"/>
      <c r="E151" s="2"/>
      <c r="F151" s="7"/>
      <c r="G151" s="7"/>
      <c r="H151" s="2"/>
      <c r="I151" s="7"/>
      <c r="J151" s="7"/>
      <c r="K151" s="68"/>
      <c r="L151" s="69"/>
      <c r="M151" s="63"/>
      <c r="P151" s="63"/>
      <c r="Q151" s="63"/>
      <c r="R151" s="63"/>
    </row>
    <row r="152" spans="1:18" x14ac:dyDescent="0.5">
      <c r="A152" s="3"/>
      <c r="B152" s="3"/>
      <c r="C152" s="65"/>
      <c r="D152" s="7"/>
      <c r="E152" s="2"/>
      <c r="F152" s="7"/>
      <c r="G152" s="7"/>
      <c r="H152" s="2"/>
      <c r="I152" s="7"/>
      <c r="J152" s="7"/>
      <c r="K152" s="68"/>
      <c r="L152" s="69"/>
      <c r="M152" s="63"/>
      <c r="P152" s="63"/>
      <c r="Q152" s="63"/>
      <c r="R152" s="63"/>
    </row>
    <row r="153" spans="1:18" x14ac:dyDescent="0.5">
      <c r="A153" s="3"/>
      <c r="B153" s="3"/>
      <c r="C153" s="65"/>
      <c r="D153" s="66"/>
      <c r="E153" s="2"/>
      <c r="F153" s="7"/>
      <c r="G153" s="66"/>
      <c r="H153" s="2"/>
      <c r="I153" s="7"/>
      <c r="J153" s="66"/>
      <c r="K153" s="2"/>
      <c r="L153" s="7"/>
      <c r="M153" s="66"/>
      <c r="P153" s="66"/>
      <c r="Q153" s="63"/>
      <c r="R153" s="63"/>
    </row>
    <row r="154" spans="1:18" x14ac:dyDescent="0.5">
      <c r="A154" s="3"/>
      <c r="B154" s="3"/>
      <c r="C154" s="65"/>
      <c r="D154" s="7"/>
      <c r="E154" s="2"/>
      <c r="F154" s="7"/>
      <c r="G154" s="7"/>
      <c r="H154" s="2"/>
      <c r="I154" s="7"/>
      <c r="J154" s="7"/>
      <c r="K154" s="2"/>
      <c r="L154" s="7"/>
      <c r="M154" s="63"/>
      <c r="P154" s="63"/>
      <c r="Q154" s="63"/>
      <c r="R154" s="63"/>
    </row>
    <row r="155" spans="1:18" x14ac:dyDescent="0.5">
      <c r="B155" s="3"/>
      <c r="C155" s="65"/>
      <c r="D155" s="7"/>
      <c r="E155" s="2"/>
      <c r="F155" s="7"/>
      <c r="G155" s="7"/>
      <c r="H155" s="2"/>
      <c r="I155" s="7"/>
      <c r="J155" s="7"/>
      <c r="K155" s="2"/>
      <c r="L155" s="7"/>
      <c r="M155" s="63"/>
      <c r="P155" s="63"/>
      <c r="Q155" s="63"/>
      <c r="R155" s="63"/>
    </row>
    <row r="156" spans="1:18" x14ac:dyDescent="0.5">
      <c r="A156" s="3"/>
      <c r="B156" s="3"/>
      <c r="C156" s="65"/>
      <c r="D156" s="7"/>
      <c r="E156" s="2"/>
      <c r="F156" s="7"/>
      <c r="G156" s="7"/>
      <c r="H156" s="2"/>
      <c r="I156" s="7"/>
      <c r="J156" s="7"/>
      <c r="K156" s="2"/>
      <c r="L156" s="7"/>
      <c r="M156" s="63"/>
      <c r="P156" s="63"/>
      <c r="Q156" s="63"/>
      <c r="R156" s="63"/>
    </row>
    <row r="157" spans="1:18" x14ac:dyDescent="0.5">
      <c r="A157" s="3"/>
      <c r="B157" s="3"/>
      <c r="C157" s="65"/>
      <c r="D157" s="7"/>
      <c r="E157" s="2"/>
      <c r="F157" s="7"/>
      <c r="G157" s="7"/>
      <c r="H157" s="2"/>
      <c r="I157" s="7"/>
      <c r="J157" s="7"/>
      <c r="K157" s="2"/>
      <c r="L157" s="7"/>
      <c r="M157" s="63"/>
      <c r="P157" s="63"/>
      <c r="Q157" s="63"/>
      <c r="R157" s="63"/>
    </row>
    <row r="158" spans="1:18" x14ac:dyDescent="0.5">
      <c r="A158" s="3"/>
      <c r="B158" s="3"/>
      <c r="C158" s="65"/>
      <c r="D158" s="66"/>
      <c r="E158" s="2"/>
      <c r="F158" s="7"/>
      <c r="G158" s="66"/>
      <c r="H158" s="2"/>
      <c r="I158" s="7"/>
      <c r="J158" s="66"/>
      <c r="K158" s="2"/>
      <c r="L158" s="7"/>
      <c r="M158" s="63"/>
      <c r="P158" s="63"/>
      <c r="Q158" s="63"/>
      <c r="R158" s="63"/>
    </row>
    <row r="159" spans="1:18" x14ac:dyDescent="0.5">
      <c r="A159" s="3"/>
      <c r="B159" s="3"/>
      <c r="C159" s="65"/>
      <c r="D159" s="7"/>
      <c r="E159" s="2"/>
      <c r="F159" s="7"/>
      <c r="G159" s="7"/>
      <c r="H159" s="2"/>
      <c r="I159" s="7"/>
      <c r="J159" s="7"/>
      <c r="K159" s="2"/>
      <c r="L159" s="7"/>
      <c r="M159" s="63"/>
      <c r="P159" s="63"/>
      <c r="Q159" s="63"/>
      <c r="R159" s="63"/>
    </row>
    <row r="160" spans="1:18" x14ac:dyDescent="0.5">
      <c r="A160" s="3"/>
      <c r="B160" s="3"/>
      <c r="C160" s="65"/>
      <c r="D160" s="11"/>
      <c r="E160" s="2"/>
      <c r="F160" s="7"/>
      <c r="G160" s="11"/>
      <c r="H160" s="2"/>
      <c r="I160" s="7"/>
      <c r="J160" s="11"/>
      <c r="K160" s="2"/>
      <c r="L160" s="7"/>
      <c r="M160" s="66"/>
      <c r="P160" s="66"/>
      <c r="Q160" s="63"/>
      <c r="R160" s="63"/>
    </row>
    <row r="161" spans="1:18" x14ac:dyDescent="0.5">
      <c r="A161" s="3"/>
      <c r="B161" s="3"/>
      <c r="C161" s="65"/>
      <c r="D161" s="7"/>
      <c r="E161" s="2"/>
      <c r="F161" s="7"/>
      <c r="G161" s="7"/>
      <c r="H161" s="2"/>
      <c r="I161" s="7"/>
      <c r="J161" s="7"/>
      <c r="K161" s="2"/>
      <c r="L161" s="7"/>
      <c r="M161" s="63"/>
      <c r="P161" s="63"/>
      <c r="Q161" s="63"/>
      <c r="R161" s="63"/>
    </row>
    <row r="162" spans="1:18" x14ac:dyDescent="0.5">
      <c r="B162" s="3"/>
      <c r="C162" s="65"/>
      <c r="D162" s="7"/>
      <c r="E162" s="2"/>
      <c r="F162" s="7"/>
      <c r="G162" s="7"/>
      <c r="H162" s="2"/>
      <c r="I162" s="7"/>
      <c r="J162" s="7"/>
      <c r="K162" s="2"/>
      <c r="L162" s="7"/>
      <c r="M162" s="63"/>
      <c r="P162" s="63"/>
      <c r="Q162" s="63"/>
      <c r="R162" s="63"/>
    </row>
    <row r="163" spans="1:18" x14ac:dyDescent="0.5">
      <c r="B163" s="3"/>
      <c r="C163" s="65"/>
      <c r="D163" s="7"/>
      <c r="E163" s="2"/>
      <c r="F163" s="7"/>
      <c r="G163" s="7"/>
      <c r="H163" s="2"/>
      <c r="I163" s="7"/>
      <c r="J163" s="7"/>
      <c r="K163" s="2"/>
      <c r="L163" s="7"/>
      <c r="M163" s="63"/>
      <c r="P163" s="63"/>
      <c r="Q163" s="63"/>
      <c r="R163" s="63"/>
    </row>
    <row r="164" spans="1:18" x14ac:dyDescent="0.5">
      <c r="B164" s="3"/>
      <c r="C164" s="65"/>
      <c r="D164" s="7"/>
      <c r="E164" s="2"/>
      <c r="F164" s="7"/>
      <c r="G164" s="7"/>
      <c r="H164" s="2"/>
      <c r="I164" s="7"/>
      <c r="J164" s="7"/>
      <c r="K164" s="2"/>
      <c r="L164" s="7"/>
      <c r="M164" s="63"/>
      <c r="P164" s="63"/>
      <c r="Q164" s="63"/>
      <c r="R164" s="63"/>
    </row>
    <row r="165" spans="1:18" x14ac:dyDescent="0.5">
      <c r="B165" s="3"/>
      <c r="C165" s="65"/>
      <c r="D165" s="66"/>
      <c r="E165" s="2"/>
      <c r="F165" s="7"/>
      <c r="G165" s="11"/>
      <c r="H165" s="2"/>
      <c r="I165" s="7"/>
      <c r="J165" s="66"/>
      <c r="K165" s="2"/>
      <c r="L165" s="7"/>
      <c r="M165" s="66"/>
      <c r="P165" s="66"/>
      <c r="Q165" s="63"/>
      <c r="R165" s="63"/>
    </row>
    <row r="166" spans="1:18" x14ac:dyDescent="0.5">
      <c r="B166" s="3"/>
      <c r="C166" s="65"/>
      <c r="D166" s="11"/>
      <c r="E166" s="2"/>
      <c r="F166" s="7"/>
      <c r="G166" s="11"/>
      <c r="H166" s="2"/>
      <c r="I166" s="7"/>
      <c r="J166" s="11"/>
      <c r="K166" s="2"/>
      <c r="L166" s="7"/>
      <c r="M166" s="66"/>
      <c r="P166" s="66"/>
      <c r="Q166" s="63"/>
      <c r="R166" s="63"/>
    </row>
    <row r="167" spans="1:18" x14ac:dyDescent="0.5">
      <c r="A167" s="3"/>
      <c r="B167" s="3"/>
      <c r="C167" s="65"/>
      <c r="D167" s="11"/>
      <c r="E167" s="2"/>
      <c r="F167" s="7"/>
      <c r="G167" s="11"/>
      <c r="H167" s="2"/>
      <c r="I167" s="7"/>
      <c r="J167" s="11"/>
      <c r="K167" s="2"/>
      <c r="L167" s="7"/>
      <c r="M167" s="66"/>
      <c r="P167" s="66"/>
      <c r="Q167" s="63"/>
      <c r="R167" s="63"/>
    </row>
    <row r="168" spans="1:18" x14ac:dyDescent="0.5">
      <c r="A168" s="3"/>
      <c r="B168" s="3"/>
      <c r="C168" s="65"/>
      <c r="D168" s="7"/>
      <c r="E168" s="2"/>
      <c r="F168" s="7"/>
      <c r="G168" s="7"/>
      <c r="H168" s="2"/>
      <c r="I168" s="7"/>
      <c r="J168" s="7"/>
      <c r="K168" s="2"/>
      <c r="L168" s="7"/>
      <c r="M168" s="63"/>
      <c r="P168" s="63"/>
      <c r="Q168" s="63"/>
      <c r="R168" s="63"/>
    </row>
    <row r="169" spans="1:18" x14ac:dyDescent="0.5">
      <c r="B169" s="3"/>
      <c r="C169" s="65"/>
      <c r="D169" s="7"/>
      <c r="E169" s="2"/>
      <c r="F169" s="7"/>
      <c r="G169" s="7"/>
      <c r="H169" s="2"/>
      <c r="I169" s="7"/>
      <c r="J169" s="7"/>
      <c r="K169" s="2"/>
      <c r="L169" s="7"/>
      <c r="M169" s="63"/>
      <c r="P169" s="63"/>
      <c r="Q169" s="63"/>
      <c r="R169" s="63"/>
    </row>
    <row r="170" spans="1:18" x14ac:dyDescent="0.5">
      <c r="B170" s="3"/>
      <c r="C170" s="65"/>
      <c r="D170" s="7"/>
      <c r="E170" s="2"/>
      <c r="F170" s="7"/>
      <c r="G170" s="7"/>
      <c r="H170" s="2"/>
      <c r="I170" s="7"/>
      <c r="J170" s="7"/>
      <c r="K170" s="2"/>
      <c r="L170" s="7"/>
      <c r="M170" s="63"/>
      <c r="P170" s="63"/>
      <c r="Q170" s="63"/>
      <c r="R170" s="63"/>
    </row>
    <row r="171" spans="1:18" x14ac:dyDescent="0.5">
      <c r="B171" s="3"/>
      <c r="C171" s="65"/>
      <c r="D171" s="66"/>
      <c r="E171" s="2"/>
      <c r="F171" s="7"/>
      <c r="G171" s="66"/>
      <c r="H171" s="2"/>
      <c r="I171" s="7"/>
      <c r="J171" s="66"/>
      <c r="K171" s="2"/>
      <c r="L171" s="7"/>
      <c r="M171" s="66"/>
      <c r="P171" s="66"/>
      <c r="Q171" s="63"/>
      <c r="R171" s="63"/>
    </row>
    <row r="172" spans="1:18" x14ac:dyDescent="0.5">
      <c r="B172" s="3"/>
      <c r="C172" s="65"/>
      <c r="D172" s="66"/>
      <c r="E172" s="2"/>
      <c r="F172" s="7"/>
      <c r="G172" s="66"/>
      <c r="H172" s="2"/>
      <c r="I172" s="7"/>
      <c r="J172" s="66"/>
      <c r="K172" s="2"/>
      <c r="L172" s="7"/>
      <c r="M172" s="66"/>
      <c r="P172" s="66"/>
      <c r="Q172" s="63"/>
      <c r="R172" s="63"/>
    </row>
    <row r="173" spans="1:18" x14ac:dyDescent="0.5">
      <c r="B173" s="3"/>
      <c r="C173" s="65"/>
      <c r="D173" s="11"/>
      <c r="E173" s="2"/>
      <c r="F173" s="7"/>
      <c r="G173" s="11"/>
      <c r="H173" s="2"/>
      <c r="I173" s="7"/>
      <c r="J173" s="11"/>
      <c r="K173" s="2"/>
      <c r="L173" s="7"/>
      <c r="M173" s="66"/>
      <c r="P173" s="66"/>
      <c r="Q173" s="63"/>
      <c r="R173" s="63"/>
    </row>
    <row r="174" spans="1:18" x14ac:dyDescent="0.5">
      <c r="A174" s="3"/>
      <c r="B174" s="3"/>
      <c r="C174" s="65"/>
      <c r="D174" s="11"/>
      <c r="E174" s="72"/>
      <c r="F174" s="7"/>
      <c r="G174" s="11"/>
      <c r="H174" s="72"/>
      <c r="I174" s="7"/>
      <c r="J174" s="11"/>
      <c r="K174" s="72"/>
      <c r="L174" s="7"/>
      <c r="M174" s="66"/>
      <c r="P174" s="66"/>
      <c r="Q174" s="63"/>
      <c r="R174" s="63"/>
    </row>
    <row r="175" spans="1:18" x14ac:dyDescent="0.5">
      <c r="B175" s="3"/>
      <c r="C175" s="65"/>
      <c r="D175" s="7"/>
      <c r="E175" s="2"/>
      <c r="F175" s="7"/>
      <c r="G175" s="7"/>
      <c r="H175" s="2"/>
      <c r="I175" s="7"/>
      <c r="J175" s="7"/>
      <c r="K175" s="2"/>
      <c r="L175" s="7"/>
      <c r="M175" s="63"/>
      <c r="P175" s="63"/>
      <c r="Q175" s="63"/>
      <c r="R175" s="63"/>
    </row>
    <row r="176" spans="1:18" x14ac:dyDescent="0.5">
      <c r="B176" s="3"/>
      <c r="C176" s="65"/>
      <c r="D176" s="7"/>
      <c r="E176" s="2"/>
      <c r="F176" s="7"/>
      <c r="G176" s="7"/>
      <c r="H176" s="2"/>
      <c r="I176" s="7"/>
      <c r="J176" s="7"/>
      <c r="K176" s="2"/>
      <c r="L176" s="7"/>
      <c r="M176" s="63"/>
      <c r="P176" s="63"/>
      <c r="Q176" s="63"/>
      <c r="R176" s="63"/>
    </row>
    <row r="177" spans="1:18" x14ac:dyDescent="0.5">
      <c r="B177" s="3"/>
      <c r="C177" s="65"/>
      <c r="D177" s="66"/>
      <c r="E177" s="2"/>
      <c r="F177" s="7"/>
      <c r="G177" s="66"/>
      <c r="H177" s="2"/>
      <c r="I177" s="7"/>
      <c r="J177" s="66"/>
      <c r="K177" s="2"/>
      <c r="L177" s="7"/>
      <c r="M177" s="66"/>
      <c r="P177" s="66"/>
      <c r="Q177" s="63"/>
      <c r="R177" s="63"/>
    </row>
    <row r="178" spans="1:18" x14ac:dyDescent="0.5">
      <c r="B178" s="3"/>
      <c r="C178" s="65"/>
      <c r="D178" s="7"/>
      <c r="E178" s="2"/>
      <c r="F178" s="7"/>
      <c r="G178" s="7"/>
      <c r="H178" s="2"/>
      <c r="I178" s="7"/>
      <c r="J178" s="7"/>
      <c r="K178" s="2"/>
      <c r="L178" s="7"/>
      <c r="M178" s="63"/>
      <c r="P178" s="63"/>
      <c r="Q178" s="63"/>
      <c r="R178" s="63"/>
    </row>
    <row r="179" spans="1:18" x14ac:dyDescent="0.5">
      <c r="B179" s="3"/>
      <c r="C179" s="65"/>
      <c r="D179" s="7"/>
      <c r="E179" s="2"/>
      <c r="F179" s="7"/>
      <c r="G179" s="7"/>
      <c r="H179" s="2"/>
      <c r="I179" s="7"/>
      <c r="J179" s="7"/>
      <c r="K179" s="2"/>
      <c r="L179" s="7"/>
      <c r="M179" s="63"/>
      <c r="P179" s="63"/>
      <c r="Q179" s="63"/>
      <c r="R179" s="63"/>
    </row>
    <row r="180" spans="1:18" x14ac:dyDescent="0.5">
      <c r="B180" s="3"/>
      <c r="C180" s="65"/>
      <c r="D180" s="7"/>
      <c r="E180" s="2"/>
      <c r="F180" s="7"/>
      <c r="G180" s="7"/>
      <c r="H180" s="2"/>
      <c r="I180" s="7"/>
      <c r="J180" s="7"/>
      <c r="K180" s="2"/>
      <c r="L180" s="7"/>
      <c r="M180" s="63"/>
      <c r="P180" s="63"/>
      <c r="Q180" s="63"/>
      <c r="R180" s="63"/>
    </row>
    <row r="181" spans="1:18" x14ac:dyDescent="0.5">
      <c r="A181" s="3"/>
      <c r="B181" s="3"/>
      <c r="D181" s="11"/>
      <c r="E181" s="2"/>
      <c r="F181" s="2"/>
      <c r="G181" s="11"/>
      <c r="H181" s="2"/>
      <c r="I181" s="2"/>
      <c r="J181" s="11"/>
      <c r="K181" s="2"/>
      <c r="L181" s="7"/>
      <c r="M181" s="66"/>
      <c r="P181" s="66"/>
      <c r="Q181" s="63"/>
      <c r="R181" s="63"/>
    </row>
    <row r="182" spans="1:18" x14ac:dyDescent="0.5">
      <c r="A182" s="67"/>
      <c r="E182" s="2"/>
      <c r="H182" s="2"/>
      <c r="K182" s="70"/>
      <c r="P182" s="71"/>
    </row>
    <row r="183" spans="1:18" x14ac:dyDescent="0.5">
      <c r="A183" s="3"/>
      <c r="E183" s="2"/>
      <c r="H183" s="2"/>
      <c r="K183" s="2"/>
    </row>
    <row r="184" spans="1:18" x14ac:dyDescent="0.5">
      <c r="A184" s="3"/>
      <c r="E184" s="2"/>
      <c r="H184" s="2"/>
      <c r="K184" s="2"/>
    </row>
    <row r="185" spans="1:18" x14ac:dyDescent="0.5">
      <c r="E185" s="2"/>
      <c r="H185" s="2"/>
      <c r="K185" s="2"/>
    </row>
    <row r="186" spans="1:18" x14ac:dyDescent="0.5">
      <c r="E186" s="2"/>
      <c r="H186" s="2"/>
      <c r="K186" s="2"/>
    </row>
    <row r="187" spans="1:18" x14ac:dyDescent="0.5">
      <c r="E187" s="2"/>
      <c r="H187" s="2"/>
      <c r="K187" s="2"/>
    </row>
    <row r="188" spans="1:18" x14ac:dyDescent="0.5">
      <c r="E188" s="2"/>
      <c r="H188" s="2"/>
      <c r="K188" s="2"/>
    </row>
    <row r="189" spans="1:18" x14ac:dyDescent="0.5">
      <c r="B189" s="3"/>
      <c r="E189" s="2"/>
      <c r="H189" s="2"/>
      <c r="K189" s="2"/>
    </row>
    <row r="190" spans="1:18" x14ac:dyDescent="0.5">
      <c r="B190" s="3"/>
      <c r="E190" s="2"/>
      <c r="H190" s="2"/>
      <c r="K190" s="2"/>
    </row>
    <row r="191" spans="1:18" x14ac:dyDescent="0.5">
      <c r="E191" s="2"/>
      <c r="H191" s="2"/>
      <c r="K191" s="2"/>
    </row>
    <row r="192" spans="1:18" x14ac:dyDescent="0.5">
      <c r="A192" s="3"/>
      <c r="E192" s="2"/>
      <c r="H192" s="2"/>
      <c r="K192" s="2"/>
    </row>
    <row r="193" spans="1:17" x14ac:dyDescent="0.5">
      <c r="A193" s="3"/>
      <c r="E193" s="2"/>
      <c r="H193" s="2"/>
      <c r="K193" s="2"/>
    </row>
    <row r="194" spans="1:17" x14ac:dyDescent="0.5">
      <c r="E194" s="2"/>
      <c r="H194" s="2"/>
      <c r="K194" s="2"/>
    </row>
    <row r="195" spans="1:17" x14ac:dyDescent="0.5">
      <c r="E195" s="2"/>
      <c r="H195" s="2"/>
      <c r="K195" s="2"/>
    </row>
    <row r="196" spans="1:17" x14ac:dyDescent="0.5">
      <c r="E196" s="2"/>
      <c r="H196" s="2"/>
      <c r="K196" s="2"/>
    </row>
    <row r="197" spans="1:17" x14ac:dyDescent="0.5">
      <c r="E197" s="2"/>
      <c r="H197" s="2"/>
      <c r="K197" s="2"/>
    </row>
    <row r="198" spans="1:17" x14ac:dyDescent="0.5">
      <c r="D198" s="3"/>
      <c r="E198" s="2"/>
      <c r="H198" s="2"/>
      <c r="K198" s="2"/>
    </row>
    <row r="199" spans="1:17" x14ac:dyDescent="0.5">
      <c r="E199" s="2"/>
      <c r="H199" s="2"/>
      <c r="K199" s="2"/>
      <c r="N199" s="20"/>
      <c r="Q199" s="3"/>
    </row>
    <row r="200" spans="1:17" x14ac:dyDescent="0.5">
      <c r="E200" s="2"/>
      <c r="H200" s="2"/>
      <c r="K200" s="2"/>
      <c r="N200" s="20"/>
    </row>
    <row r="201" spans="1:17" x14ac:dyDescent="0.5">
      <c r="E201" s="2"/>
      <c r="H201" s="2"/>
      <c r="K201" s="2"/>
      <c r="N201" s="20"/>
      <c r="O201" s="20"/>
      <c r="P201" s="3"/>
      <c r="Q201" s="3"/>
    </row>
    <row r="202" spans="1:17" x14ac:dyDescent="0.5">
      <c r="E202" s="2"/>
      <c r="H202" s="2"/>
      <c r="K202" s="2"/>
      <c r="N202" s="20"/>
      <c r="O202" s="20"/>
      <c r="P202" s="3"/>
      <c r="Q202" s="3"/>
    </row>
    <row r="203" spans="1:17" x14ac:dyDescent="0.5">
      <c r="A203" s="3"/>
      <c r="B203" s="3"/>
      <c r="E203" s="2"/>
      <c r="F203" s="2"/>
      <c r="G203" s="2"/>
      <c r="H203" s="2"/>
      <c r="I203" s="2"/>
      <c r="J203" s="73"/>
      <c r="K203" s="73"/>
      <c r="L203" s="73"/>
    </row>
    <row r="204" spans="1:17" x14ac:dyDescent="0.5">
      <c r="A204" s="3"/>
      <c r="E204" s="2"/>
      <c r="H204" s="2"/>
      <c r="J204" s="73"/>
      <c r="K204" s="73"/>
      <c r="L204" s="73"/>
    </row>
    <row r="205" spans="1:17" x14ac:dyDescent="0.5">
      <c r="A205" s="3"/>
      <c r="B205" s="3"/>
      <c r="C205" s="65"/>
      <c r="D205" s="65"/>
      <c r="E205" s="2"/>
      <c r="F205" s="7"/>
      <c r="G205" s="65"/>
      <c r="H205" s="2"/>
      <c r="I205" s="7"/>
      <c r="J205" s="74"/>
      <c r="K205" s="73"/>
      <c r="L205" s="73"/>
    </row>
    <row r="206" spans="1:17" x14ac:dyDescent="0.5">
      <c r="A206" s="3"/>
      <c r="B206" s="3"/>
      <c r="C206" s="65"/>
      <c r="D206" s="7"/>
      <c r="E206" s="2"/>
      <c r="F206" s="7"/>
      <c r="G206" s="2"/>
      <c r="H206" s="2"/>
      <c r="I206" s="7"/>
      <c r="J206" s="73"/>
      <c r="K206" s="73"/>
      <c r="L206" s="73"/>
    </row>
    <row r="207" spans="1:17" x14ac:dyDescent="0.5">
      <c r="A207" s="3"/>
      <c r="B207" s="3"/>
      <c r="C207" s="65"/>
      <c r="D207" s="7"/>
      <c r="E207" s="2"/>
      <c r="F207" s="7"/>
      <c r="G207" s="2"/>
      <c r="H207" s="2"/>
      <c r="I207" s="7"/>
      <c r="J207" s="73"/>
      <c r="K207" s="73"/>
      <c r="L207" s="73"/>
    </row>
    <row r="208" spans="1:17" x14ac:dyDescent="0.5">
      <c r="A208" s="3"/>
      <c r="B208" s="3"/>
      <c r="C208" s="65"/>
      <c r="D208" s="7"/>
      <c r="E208" s="2"/>
      <c r="F208" s="7"/>
      <c r="G208" s="2"/>
      <c r="H208" s="2"/>
      <c r="I208" s="7"/>
      <c r="J208" s="73"/>
      <c r="K208" s="73"/>
      <c r="L208" s="73"/>
    </row>
    <row r="209" spans="1:12" x14ac:dyDescent="0.5">
      <c r="A209" s="3"/>
      <c r="B209" s="3"/>
      <c r="C209" s="65"/>
      <c r="D209" s="7"/>
      <c r="E209" s="2"/>
      <c r="F209" s="7"/>
      <c r="G209" s="2"/>
      <c r="H209" s="2"/>
      <c r="I209" s="7"/>
      <c r="J209" s="73"/>
      <c r="K209" s="73"/>
      <c r="L209" s="73"/>
    </row>
    <row r="210" spans="1:12" x14ac:dyDescent="0.5">
      <c r="A210" s="3"/>
      <c r="B210" s="3"/>
      <c r="C210" s="65"/>
      <c r="D210" s="7"/>
      <c r="E210" s="2"/>
      <c r="F210" s="7"/>
      <c r="G210" s="2"/>
      <c r="H210" s="2"/>
      <c r="I210" s="7"/>
      <c r="J210" s="73"/>
      <c r="K210" s="73"/>
      <c r="L210" s="73"/>
    </row>
    <row r="211" spans="1:12" x14ac:dyDescent="0.5">
      <c r="A211" s="3"/>
      <c r="B211" s="3"/>
      <c r="C211" s="65"/>
      <c r="D211" s="7"/>
      <c r="E211" s="2"/>
      <c r="F211" s="7"/>
      <c r="G211" s="2"/>
      <c r="H211" s="2"/>
      <c r="I211" s="7"/>
      <c r="J211" s="73"/>
      <c r="K211" s="73"/>
      <c r="L211" s="73"/>
    </row>
    <row r="212" spans="1:12" x14ac:dyDescent="0.5">
      <c r="A212" s="3"/>
      <c r="B212" s="3"/>
      <c r="C212" s="65"/>
      <c r="D212" s="7"/>
      <c r="E212" s="2"/>
      <c r="F212" s="7"/>
      <c r="G212" s="2"/>
      <c r="H212" s="2"/>
      <c r="I212" s="7"/>
      <c r="J212" s="73"/>
      <c r="K212" s="73"/>
      <c r="L212" s="73"/>
    </row>
    <row r="213" spans="1:12" x14ac:dyDescent="0.5">
      <c r="A213" s="3"/>
      <c r="B213" s="3"/>
      <c r="C213" s="65"/>
      <c r="D213" s="7"/>
      <c r="E213" s="2"/>
      <c r="F213" s="7"/>
      <c r="G213" s="2"/>
      <c r="H213" s="2"/>
      <c r="I213" s="7"/>
      <c r="J213" s="73"/>
      <c r="K213" s="73"/>
      <c r="L213" s="73"/>
    </row>
    <row r="214" spans="1:12" x14ac:dyDescent="0.5">
      <c r="A214" s="3"/>
      <c r="B214" s="3"/>
      <c r="C214" s="65"/>
      <c r="D214" s="7"/>
      <c r="E214" s="2"/>
      <c r="F214" s="7"/>
      <c r="G214" s="2"/>
      <c r="H214" s="2"/>
      <c r="I214" s="7"/>
      <c r="J214" s="73"/>
      <c r="K214" s="73"/>
      <c r="L214" s="73"/>
    </row>
    <row r="215" spans="1:12" x14ac:dyDescent="0.5">
      <c r="A215" s="3"/>
      <c r="B215" s="3"/>
      <c r="C215" s="65"/>
      <c r="D215" s="66"/>
      <c r="E215" s="2"/>
      <c r="F215" s="7"/>
      <c r="G215" s="66"/>
      <c r="H215" s="2"/>
      <c r="I215" s="7"/>
      <c r="J215" s="74"/>
      <c r="K215" s="73"/>
      <c r="L215" s="73"/>
    </row>
    <row r="216" spans="1:12" x14ac:dyDescent="0.5">
      <c r="A216" s="3"/>
      <c r="B216" s="3"/>
      <c r="C216" s="65"/>
      <c r="D216" s="7"/>
      <c r="E216" s="2"/>
      <c r="F216" s="7"/>
      <c r="G216" s="7"/>
      <c r="H216" s="2"/>
      <c r="I216" s="7"/>
      <c r="J216" s="73"/>
      <c r="K216" s="73"/>
      <c r="L216" s="73"/>
    </row>
    <row r="217" spans="1:12" x14ac:dyDescent="0.5">
      <c r="A217" s="3"/>
      <c r="B217" s="3"/>
      <c r="C217" s="65"/>
      <c r="D217" s="66"/>
      <c r="E217" s="2"/>
      <c r="F217" s="7"/>
      <c r="G217" s="66"/>
      <c r="H217" s="2"/>
      <c r="I217" s="7"/>
      <c r="J217" s="74"/>
      <c r="K217" s="73"/>
      <c r="L217" s="73"/>
    </row>
    <row r="218" spans="1:12" x14ac:dyDescent="0.5">
      <c r="A218" s="3"/>
      <c r="B218" s="3"/>
      <c r="C218" s="65"/>
      <c r="D218" s="66"/>
      <c r="E218" s="2"/>
      <c r="F218" s="7"/>
      <c r="G218" s="66"/>
      <c r="J218" s="74"/>
      <c r="K218" s="73"/>
      <c r="L218" s="73"/>
    </row>
    <row r="219" spans="1:12" x14ac:dyDescent="0.5">
      <c r="A219" s="3"/>
      <c r="B219" s="3"/>
      <c r="C219" s="65"/>
      <c r="D219" s="66"/>
      <c r="E219" s="2"/>
      <c r="F219" s="7"/>
      <c r="G219" s="66"/>
      <c r="J219" s="74"/>
      <c r="K219" s="73"/>
      <c r="L219" s="73"/>
    </row>
    <row r="220" spans="1:12" x14ac:dyDescent="0.5">
      <c r="A220" s="3"/>
      <c r="B220" s="3"/>
      <c r="C220" s="65"/>
      <c r="D220" s="66"/>
      <c r="E220" s="2"/>
      <c r="F220" s="7"/>
      <c r="G220" s="66"/>
      <c r="J220" s="74"/>
      <c r="K220" s="73"/>
      <c r="L220" s="73"/>
    </row>
    <row r="221" spans="1:12" x14ac:dyDescent="0.5">
      <c r="A221" s="3"/>
      <c r="B221" s="3"/>
      <c r="C221" s="65"/>
      <c r="D221" s="66"/>
      <c r="E221" s="2"/>
      <c r="F221" s="7"/>
      <c r="G221" s="66"/>
      <c r="J221" s="74"/>
      <c r="K221" s="73"/>
      <c r="L221" s="73"/>
    </row>
    <row r="222" spans="1:12" x14ac:dyDescent="0.5">
      <c r="A222" s="3"/>
      <c r="B222" s="3"/>
      <c r="C222" s="65"/>
      <c r="D222" s="66"/>
      <c r="E222" s="2"/>
      <c r="F222" s="7"/>
      <c r="G222" s="66"/>
      <c r="J222" s="74"/>
      <c r="K222" s="73"/>
      <c r="L222" s="73"/>
    </row>
    <row r="223" spans="1:12" x14ac:dyDescent="0.5">
      <c r="A223" s="3"/>
      <c r="B223" s="3"/>
      <c r="C223" s="65"/>
      <c r="D223" s="66"/>
      <c r="E223" s="2"/>
      <c r="F223" s="7"/>
      <c r="G223" s="66"/>
      <c r="J223" s="74"/>
      <c r="K223" s="73"/>
      <c r="L223" s="73"/>
    </row>
    <row r="224" spans="1:12" x14ac:dyDescent="0.5">
      <c r="A224" s="3"/>
      <c r="B224" s="3"/>
      <c r="C224" s="65"/>
      <c r="D224" s="66"/>
      <c r="E224" s="2"/>
      <c r="F224" s="7"/>
      <c r="G224" s="66"/>
      <c r="J224" s="74"/>
      <c r="K224" s="73"/>
      <c r="L224" s="73"/>
    </row>
    <row r="225" spans="1:12" x14ac:dyDescent="0.5">
      <c r="A225" s="3"/>
      <c r="B225" s="3"/>
      <c r="C225" s="65"/>
      <c r="D225" s="66"/>
      <c r="E225" s="2"/>
      <c r="F225" s="7"/>
      <c r="G225" s="66"/>
      <c r="J225" s="74"/>
      <c r="K225" s="73"/>
      <c r="L225" s="73"/>
    </row>
    <row r="226" spans="1:12" x14ac:dyDescent="0.5">
      <c r="A226" s="3"/>
      <c r="B226" s="3"/>
      <c r="C226" s="65"/>
      <c r="D226" s="66"/>
      <c r="E226" s="2"/>
      <c r="F226" s="7"/>
      <c r="G226" s="66"/>
      <c r="J226" s="74"/>
      <c r="K226" s="73"/>
      <c r="L226" s="73"/>
    </row>
    <row r="227" spans="1:12" x14ac:dyDescent="0.5">
      <c r="B227" s="3"/>
      <c r="C227" s="65"/>
      <c r="D227" s="66"/>
      <c r="E227" s="2"/>
      <c r="F227" s="7"/>
      <c r="G227" s="66"/>
      <c r="J227" s="74"/>
      <c r="K227" s="73"/>
      <c r="L227" s="73"/>
    </row>
    <row r="228" spans="1:12" x14ac:dyDescent="0.5">
      <c r="B228" s="3"/>
      <c r="C228" s="65"/>
      <c r="D228" s="66"/>
      <c r="E228" s="2"/>
      <c r="F228" s="7"/>
      <c r="G228" s="66"/>
      <c r="H228" s="2"/>
      <c r="I228" s="7"/>
      <c r="J228" s="73"/>
      <c r="K228" s="73"/>
      <c r="L228" s="73"/>
    </row>
    <row r="229" spans="1:12" x14ac:dyDescent="0.5">
      <c r="B229" s="3"/>
      <c r="C229" s="65"/>
      <c r="D229" s="66"/>
      <c r="E229" s="2"/>
      <c r="F229" s="7"/>
      <c r="G229" s="66"/>
      <c r="H229" s="2"/>
      <c r="I229" s="7"/>
      <c r="J229" s="74"/>
      <c r="K229" s="73"/>
      <c r="L229" s="73"/>
    </row>
    <row r="230" spans="1:12" x14ac:dyDescent="0.5">
      <c r="B230" s="3"/>
      <c r="C230" s="65"/>
      <c r="D230" s="66"/>
      <c r="E230" s="2"/>
      <c r="F230" s="7"/>
      <c r="G230" s="66"/>
      <c r="H230" s="2"/>
      <c r="I230" s="7"/>
      <c r="J230" s="74"/>
      <c r="K230" s="73"/>
      <c r="L230" s="73"/>
    </row>
    <row r="231" spans="1:12" x14ac:dyDescent="0.5">
      <c r="B231" s="3"/>
      <c r="C231" s="65"/>
      <c r="D231" s="66"/>
      <c r="E231" s="2"/>
      <c r="F231" s="7"/>
      <c r="G231" s="66"/>
      <c r="H231" s="2"/>
      <c r="I231" s="7"/>
      <c r="J231" s="74"/>
      <c r="K231" s="73"/>
      <c r="L231" s="73"/>
    </row>
    <row r="232" spans="1:12" x14ac:dyDescent="0.5">
      <c r="B232" s="3"/>
      <c r="C232" s="65"/>
      <c r="D232" s="66"/>
      <c r="E232" s="2"/>
      <c r="F232" s="7"/>
      <c r="G232" s="66"/>
      <c r="J232" s="74"/>
      <c r="K232" s="73"/>
      <c r="L232" s="73"/>
    </row>
    <row r="233" spans="1:12" x14ac:dyDescent="0.5">
      <c r="B233" s="3"/>
      <c r="C233" s="65"/>
      <c r="D233" s="66"/>
      <c r="E233" s="2"/>
      <c r="F233" s="7"/>
      <c r="G233" s="66"/>
      <c r="J233" s="74"/>
      <c r="K233" s="73"/>
      <c r="L233" s="73"/>
    </row>
    <row r="234" spans="1:12" x14ac:dyDescent="0.5">
      <c r="B234" s="3"/>
      <c r="C234" s="65"/>
      <c r="D234" s="66"/>
      <c r="E234" s="2"/>
      <c r="F234" s="7"/>
      <c r="G234" s="66"/>
      <c r="J234" s="74"/>
      <c r="K234" s="73"/>
      <c r="L234" s="73"/>
    </row>
    <row r="235" spans="1:12" x14ac:dyDescent="0.5">
      <c r="B235" s="3"/>
      <c r="C235" s="65"/>
      <c r="D235" s="66"/>
      <c r="G235" s="66"/>
      <c r="J235" s="74"/>
      <c r="K235" s="73"/>
      <c r="L235" s="73"/>
    </row>
    <row r="236" spans="1:12" x14ac:dyDescent="0.5">
      <c r="B236" s="3"/>
      <c r="C236" s="65"/>
      <c r="D236" s="66"/>
      <c r="E236" s="2"/>
      <c r="F236" s="7"/>
      <c r="G236" s="66"/>
      <c r="J236" s="74"/>
      <c r="K236" s="73"/>
      <c r="L236" s="73"/>
    </row>
    <row r="237" spans="1:12" x14ac:dyDescent="0.5">
      <c r="B237" s="3"/>
      <c r="C237" s="65"/>
      <c r="D237" s="66"/>
      <c r="E237" s="2"/>
      <c r="F237" s="7"/>
      <c r="G237" s="66"/>
      <c r="J237" s="74"/>
      <c r="K237" s="73"/>
      <c r="L237" s="73"/>
    </row>
    <row r="238" spans="1:12" x14ac:dyDescent="0.5">
      <c r="B238" s="3"/>
      <c r="C238" s="65"/>
      <c r="D238" s="66"/>
      <c r="E238" s="2"/>
      <c r="F238" s="7"/>
      <c r="G238" s="66"/>
      <c r="J238" s="74"/>
      <c r="K238" s="73"/>
      <c r="L238" s="73"/>
    </row>
    <row r="239" spans="1:12" x14ac:dyDescent="0.5">
      <c r="B239" s="3"/>
      <c r="C239" s="65"/>
      <c r="D239" s="66"/>
      <c r="E239" s="2"/>
      <c r="F239" s="7"/>
      <c r="G239" s="66"/>
      <c r="J239" s="74"/>
      <c r="K239" s="73"/>
      <c r="L239" s="73"/>
    </row>
    <row r="240" spans="1:12" x14ac:dyDescent="0.5">
      <c r="B240" s="3"/>
      <c r="C240" s="65"/>
      <c r="D240" s="66"/>
      <c r="E240" s="2"/>
      <c r="F240" s="7"/>
      <c r="G240" s="66"/>
      <c r="J240" s="74"/>
      <c r="K240" s="73"/>
      <c r="L240" s="73"/>
    </row>
    <row r="241" spans="1:12" x14ac:dyDescent="0.5">
      <c r="B241" s="3"/>
      <c r="C241" s="65"/>
      <c r="D241" s="66"/>
      <c r="E241" s="2"/>
      <c r="F241" s="7"/>
      <c r="G241" s="66"/>
      <c r="J241" s="74"/>
      <c r="K241" s="73"/>
      <c r="L241" s="73"/>
    </row>
    <row r="242" spans="1:12" x14ac:dyDescent="0.5">
      <c r="B242" s="3"/>
      <c r="C242" s="65"/>
      <c r="D242" s="66"/>
      <c r="E242" s="2"/>
      <c r="F242" s="7"/>
      <c r="G242" s="66"/>
      <c r="J242" s="74"/>
      <c r="K242" s="73"/>
      <c r="L242" s="73"/>
    </row>
    <row r="243" spans="1:12" x14ac:dyDescent="0.5">
      <c r="A243" s="71"/>
      <c r="E243" s="2"/>
      <c r="H243" s="2"/>
      <c r="K243" s="2"/>
    </row>
    <row r="244" spans="1:12" x14ac:dyDescent="0.5">
      <c r="E244" s="2"/>
      <c r="H244" s="2"/>
      <c r="K244" s="2"/>
    </row>
    <row r="245" spans="1:12" x14ac:dyDescent="0.5">
      <c r="E245" s="2"/>
      <c r="H245" s="2"/>
      <c r="K245" s="2"/>
    </row>
    <row r="246" spans="1:12" x14ac:dyDescent="0.5">
      <c r="E246" s="2"/>
      <c r="H246" s="2"/>
      <c r="K246" s="2"/>
    </row>
    <row r="247" spans="1:12" x14ac:dyDescent="0.5">
      <c r="A247" s="3"/>
      <c r="E247" s="2"/>
      <c r="H247" s="2"/>
      <c r="K247" s="2"/>
    </row>
    <row r="248" spans="1:12" x14ac:dyDescent="0.5">
      <c r="A248" s="3"/>
      <c r="E248" s="2"/>
      <c r="H248" s="2"/>
      <c r="K248" s="2"/>
    </row>
    <row r="249" spans="1:12" x14ac:dyDescent="0.5">
      <c r="E249" s="2"/>
      <c r="H249" s="2"/>
      <c r="K249" s="2"/>
    </row>
    <row r="250" spans="1:12" x14ac:dyDescent="0.5">
      <c r="E250" s="2"/>
      <c r="H250" s="2"/>
      <c r="K250" s="2"/>
    </row>
    <row r="251" spans="1:12" x14ac:dyDescent="0.5">
      <c r="E251" s="2"/>
      <c r="H251" s="2"/>
      <c r="K251" s="2"/>
    </row>
    <row r="252" spans="1:12" x14ac:dyDescent="0.5">
      <c r="E252" s="2"/>
      <c r="H252" s="2"/>
      <c r="K252" s="2"/>
    </row>
    <row r="253" spans="1:12" x14ac:dyDescent="0.5">
      <c r="D253" s="3"/>
      <c r="E253" s="2"/>
      <c r="H253" s="2"/>
      <c r="K253" s="2"/>
    </row>
    <row r="254" spans="1:12" x14ac:dyDescent="0.5">
      <c r="E254" s="2"/>
      <c r="H254" s="2"/>
      <c r="K254" s="2"/>
    </row>
    <row r="255" spans="1:12" x14ac:dyDescent="0.5">
      <c r="E255" s="2"/>
      <c r="H255" s="2"/>
      <c r="K255" s="2"/>
    </row>
    <row r="256" spans="1:12" x14ac:dyDescent="0.5">
      <c r="E256" s="2"/>
      <c r="H256" s="2"/>
      <c r="K256" s="2"/>
    </row>
    <row r="257" spans="1:12" x14ac:dyDescent="0.5">
      <c r="E257" s="2"/>
      <c r="H257" s="2"/>
      <c r="K257" s="2"/>
    </row>
    <row r="258" spans="1:12" x14ac:dyDescent="0.5">
      <c r="A258" s="3"/>
      <c r="B258" s="3"/>
      <c r="C258" s="65"/>
      <c r="D258" s="66"/>
      <c r="E258" s="2"/>
      <c r="F258" s="7"/>
      <c r="G258" s="66"/>
      <c r="H258" s="2"/>
      <c r="I258" s="7"/>
      <c r="J258" s="74"/>
      <c r="K258" s="73"/>
      <c r="L258" s="73"/>
    </row>
    <row r="259" spans="1:12" x14ac:dyDescent="0.5">
      <c r="A259" s="3"/>
      <c r="B259" s="3"/>
      <c r="C259" s="65"/>
      <c r="D259" s="7"/>
      <c r="E259" s="68"/>
      <c r="F259" s="7"/>
      <c r="G259" s="7"/>
      <c r="H259" s="68"/>
      <c r="I259" s="69"/>
      <c r="J259" s="73"/>
      <c r="K259" s="73"/>
      <c r="L259" s="73"/>
    </row>
    <row r="260" spans="1:12" x14ac:dyDescent="0.5">
      <c r="A260" s="3"/>
      <c r="B260" s="3"/>
      <c r="C260" s="65"/>
      <c r="D260" s="7"/>
      <c r="E260" s="68"/>
      <c r="F260" s="7"/>
      <c r="G260" s="7"/>
      <c r="H260" s="68"/>
      <c r="I260" s="69"/>
      <c r="J260" s="73"/>
      <c r="K260" s="73"/>
      <c r="L260" s="73"/>
    </row>
    <row r="261" spans="1:12" x14ac:dyDescent="0.5">
      <c r="A261" s="3"/>
      <c r="B261" s="3"/>
      <c r="C261" s="65"/>
      <c r="D261" s="7"/>
      <c r="E261" s="68"/>
      <c r="F261" s="7"/>
      <c r="G261" s="7"/>
      <c r="H261" s="68"/>
      <c r="I261" s="69"/>
      <c r="J261" s="73"/>
      <c r="K261" s="73"/>
      <c r="L261" s="73"/>
    </row>
    <row r="262" spans="1:12" x14ac:dyDescent="0.5">
      <c r="A262" s="3"/>
      <c r="B262" s="3"/>
      <c r="C262" s="65"/>
      <c r="D262" s="66"/>
      <c r="E262" s="2"/>
      <c r="F262" s="7"/>
      <c r="G262" s="66"/>
      <c r="H262" s="2"/>
      <c r="I262" s="7"/>
      <c r="J262" s="74"/>
      <c r="K262" s="73"/>
      <c r="L262" s="73"/>
    </row>
    <row r="263" spans="1:12" x14ac:dyDescent="0.5">
      <c r="A263" s="3"/>
      <c r="B263" s="3"/>
      <c r="C263" s="65"/>
      <c r="D263" s="7"/>
      <c r="E263" s="2"/>
      <c r="F263" s="7"/>
      <c r="G263" s="7"/>
      <c r="H263" s="2"/>
      <c r="I263" s="7"/>
      <c r="J263" s="73"/>
      <c r="K263" s="73"/>
      <c r="L263" s="73"/>
    </row>
    <row r="264" spans="1:12" x14ac:dyDescent="0.5">
      <c r="B264" s="3"/>
      <c r="C264" s="65"/>
      <c r="D264" s="7"/>
      <c r="E264" s="2"/>
      <c r="F264" s="7"/>
      <c r="G264" s="7"/>
      <c r="H264" s="2"/>
      <c r="I264" s="7"/>
      <c r="J264" s="73"/>
      <c r="K264" s="73"/>
      <c r="L264" s="73"/>
    </row>
    <row r="265" spans="1:12" x14ac:dyDescent="0.5">
      <c r="A265" s="3"/>
      <c r="B265" s="3"/>
      <c r="C265" s="65"/>
      <c r="D265" s="7"/>
      <c r="E265" s="2"/>
      <c r="F265" s="7"/>
      <c r="G265" s="7"/>
      <c r="H265" s="2"/>
      <c r="I265" s="7"/>
      <c r="J265" s="73"/>
      <c r="K265" s="73"/>
      <c r="L265" s="73"/>
    </row>
    <row r="266" spans="1:12" x14ac:dyDescent="0.5">
      <c r="A266" s="3"/>
      <c r="B266" s="3"/>
      <c r="C266" s="65"/>
      <c r="D266" s="7"/>
      <c r="E266" s="2"/>
      <c r="F266" s="7"/>
      <c r="G266" s="7"/>
      <c r="H266" s="2"/>
      <c r="I266" s="7"/>
      <c r="J266" s="73"/>
      <c r="K266" s="73"/>
      <c r="L266" s="73"/>
    </row>
    <row r="267" spans="1:12" x14ac:dyDescent="0.5">
      <c r="A267" s="3"/>
      <c r="B267" s="3"/>
      <c r="C267" s="65"/>
      <c r="D267" s="11"/>
      <c r="E267" s="2"/>
      <c r="F267" s="7"/>
      <c r="G267" s="66"/>
      <c r="H267" s="2"/>
      <c r="I267" s="7"/>
      <c r="J267" s="74"/>
      <c r="K267" s="73"/>
      <c r="L267" s="73"/>
    </row>
    <row r="268" spans="1:12" x14ac:dyDescent="0.5">
      <c r="A268" s="3"/>
      <c r="B268" s="3"/>
      <c r="C268" s="65"/>
      <c r="D268" s="7"/>
      <c r="E268" s="2"/>
      <c r="F268" s="7"/>
      <c r="G268" s="7"/>
      <c r="H268" s="2"/>
      <c r="I268" s="7"/>
      <c r="J268" s="73"/>
      <c r="K268" s="73"/>
      <c r="L268" s="73"/>
    </row>
    <row r="269" spans="1:12" x14ac:dyDescent="0.5">
      <c r="A269" s="3"/>
      <c r="B269" s="3"/>
      <c r="C269" s="65"/>
      <c r="D269" s="11"/>
      <c r="E269" s="2"/>
      <c r="F269" s="7"/>
      <c r="G269" s="11"/>
      <c r="H269" s="2"/>
      <c r="I269" s="7"/>
      <c r="J269" s="74"/>
      <c r="K269" s="73"/>
      <c r="L269" s="73"/>
    </row>
    <row r="270" spans="1:12" x14ac:dyDescent="0.5">
      <c r="A270" s="3"/>
      <c r="B270" s="3"/>
      <c r="C270" s="65"/>
      <c r="D270" s="7"/>
      <c r="E270" s="2"/>
      <c r="F270" s="7"/>
      <c r="G270" s="7"/>
      <c r="H270" s="2"/>
      <c r="I270" s="7"/>
      <c r="J270" s="73"/>
      <c r="K270" s="73"/>
      <c r="L270" s="73"/>
    </row>
    <row r="271" spans="1:12" x14ac:dyDescent="0.5">
      <c r="B271" s="3"/>
      <c r="C271" s="65"/>
      <c r="D271" s="7"/>
      <c r="E271" s="2"/>
      <c r="F271" s="7"/>
      <c r="G271" s="7"/>
      <c r="H271" s="2"/>
      <c r="I271" s="7"/>
      <c r="J271" s="73"/>
      <c r="K271" s="73"/>
      <c r="L271" s="73"/>
    </row>
    <row r="272" spans="1:12" x14ac:dyDescent="0.5">
      <c r="B272" s="3"/>
      <c r="C272" s="65"/>
      <c r="D272" s="7"/>
      <c r="E272" s="2"/>
      <c r="F272" s="7"/>
      <c r="G272" s="7"/>
      <c r="H272" s="2"/>
      <c r="I272" s="7"/>
      <c r="J272" s="73"/>
      <c r="K272" s="73"/>
      <c r="L272" s="73"/>
    </row>
    <row r="273" spans="1:12" x14ac:dyDescent="0.5">
      <c r="B273" s="3"/>
      <c r="C273" s="65"/>
      <c r="D273" s="7"/>
      <c r="E273" s="2"/>
      <c r="F273" s="7"/>
      <c r="G273" s="7"/>
      <c r="H273" s="2"/>
      <c r="I273" s="7"/>
      <c r="J273" s="73"/>
      <c r="K273" s="73"/>
      <c r="L273" s="73"/>
    </row>
    <row r="274" spans="1:12" x14ac:dyDescent="0.5">
      <c r="B274" s="3"/>
      <c r="C274" s="65"/>
      <c r="D274" s="11"/>
      <c r="E274" s="2"/>
      <c r="F274" s="7"/>
      <c r="G274" s="66"/>
      <c r="H274" s="2"/>
      <c r="I274" s="7"/>
      <c r="J274" s="74"/>
      <c r="K274" s="73"/>
      <c r="L274" s="73"/>
    </row>
    <row r="275" spans="1:12" x14ac:dyDescent="0.5">
      <c r="B275" s="3"/>
      <c r="C275" s="65"/>
      <c r="D275" s="11"/>
      <c r="E275" s="2"/>
      <c r="F275" s="7"/>
      <c r="G275" s="11"/>
      <c r="H275" s="2"/>
      <c r="I275" s="7"/>
      <c r="J275" s="73"/>
      <c r="K275" s="73"/>
      <c r="L275" s="73"/>
    </row>
    <row r="276" spans="1:12" x14ac:dyDescent="0.5">
      <c r="A276" s="3"/>
      <c r="B276" s="3"/>
      <c r="C276" s="65"/>
      <c r="D276" s="11"/>
      <c r="E276" s="2"/>
      <c r="F276" s="7"/>
      <c r="G276" s="11"/>
      <c r="H276" s="2"/>
      <c r="I276" s="7"/>
      <c r="J276" s="74"/>
      <c r="K276" s="73"/>
      <c r="L276" s="73"/>
    </row>
    <row r="277" spans="1:12" x14ac:dyDescent="0.5">
      <c r="A277" s="3"/>
      <c r="B277" s="3"/>
      <c r="C277" s="65"/>
      <c r="D277" s="7"/>
      <c r="E277" s="2"/>
      <c r="F277" s="7"/>
      <c r="G277" s="7"/>
      <c r="H277" s="2"/>
      <c r="I277" s="7"/>
      <c r="J277" s="73"/>
      <c r="K277" s="73"/>
      <c r="L277" s="73"/>
    </row>
    <row r="278" spans="1:12" x14ac:dyDescent="0.5">
      <c r="B278" s="3"/>
      <c r="C278" s="65"/>
      <c r="D278" s="7"/>
      <c r="E278" s="2"/>
      <c r="F278" s="7"/>
      <c r="G278" s="7"/>
      <c r="H278" s="2"/>
      <c r="I278" s="7"/>
      <c r="J278" s="73"/>
      <c r="K278" s="73"/>
      <c r="L278" s="73"/>
    </row>
    <row r="279" spans="1:12" x14ac:dyDescent="0.5">
      <c r="B279" s="3"/>
      <c r="C279" s="65"/>
      <c r="D279" s="7"/>
      <c r="E279" s="2"/>
      <c r="F279" s="7"/>
      <c r="G279" s="7"/>
      <c r="H279" s="2"/>
      <c r="I279" s="7"/>
      <c r="J279" s="73"/>
      <c r="K279" s="73"/>
      <c r="L279" s="73"/>
    </row>
    <row r="280" spans="1:12" x14ac:dyDescent="0.5">
      <c r="B280" s="3"/>
      <c r="C280" s="65"/>
      <c r="D280" s="11"/>
      <c r="E280" s="2"/>
      <c r="F280" s="7"/>
      <c r="G280" s="66"/>
      <c r="H280" s="2"/>
      <c r="I280" s="7"/>
      <c r="J280" s="74"/>
      <c r="K280" s="73"/>
      <c r="L280" s="73"/>
    </row>
    <row r="281" spans="1:12" x14ac:dyDescent="0.5">
      <c r="B281" s="3"/>
      <c r="C281" s="65"/>
      <c r="D281" s="11"/>
      <c r="E281" s="2"/>
      <c r="F281" s="7"/>
      <c r="G281" s="66"/>
      <c r="H281" s="2"/>
      <c r="I281" s="7"/>
      <c r="J281" s="74"/>
      <c r="K281" s="73"/>
      <c r="L281" s="73"/>
    </row>
    <row r="282" spans="1:12" x14ac:dyDescent="0.5">
      <c r="B282" s="3"/>
      <c r="C282" s="65"/>
      <c r="D282" s="11"/>
      <c r="E282" s="2"/>
      <c r="F282" s="7"/>
      <c r="G282" s="11"/>
      <c r="H282" s="2"/>
      <c r="I282" s="7"/>
      <c r="J282" s="73"/>
      <c r="K282" s="73"/>
      <c r="L282" s="73"/>
    </row>
    <row r="283" spans="1:12" x14ac:dyDescent="0.5">
      <c r="A283" s="3"/>
      <c r="B283" s="3"/>
      <c r="C283" s="65"/>
      <c r="D283" s="11"/>
      <c r="E283" s="2"/>
      <c r="F283" s="7"/>
      <c r="G283" s="11"/>
      <c r="H283" s="2"/>
      <c r="I283" s="7"/>
      <c r="J283" s="73"/>
      <c r="K283" s="73"/>
      <c r="L283" s="73"/>
    </row>
    <row r="284" spans="1:12" x14ac:dyDescent="0.5">
      <c r="B284" s="3"/>
      <c r="C284" s="65"/>
      <c r="D284" s="7"/>
      <c r="E284" s="2"/>
      <c r="F284" s="7"/>
      <c r="G284" s="7"/>
      <c r="H284" s="2"/>
      <c r="I284" s="7"/>
      <c r="J284" s="73"/>
      <c r="K284" s="73"/>
      <c r="L284" s="73"/>
    </row>
    <row r="285" spans="1:12" x14ac:dyDescent="0.5">
      <c r="B285" s="3"/>
      <c r="C285" s="65"/>
      <c r="D285" s="7"/>
      <c r="E285" s="2"/>
      <c r="F285" s="7"/>
      <c r="G285" s="7"/>
      <c r="H285" s="2"/>
      <c r="I285" s="7"/>
      <c r="J285" s="73"/>
      <c r="K285" s="73"/>
      <c r="L285" s="73"/>
    </row>
    <row r="286" spans="1:12" x14ac:dyDescent="0.5">
      <c r="B286" s="3"/>
      <c r="C286" s="65"/>
      <c r="D286" s="11"/>
      <c r="E286" s="2"/>
      <c r="F286" s="7"/>
      <c r="G286" s="11"/>
      <c r="H286" s="2"/>
      <c r="I286" s="7"/>
      <c r="J286" s="74"/>
      <c r="K286" s="73"/>
      <c r="L286" s="73"/>
    </row>
    <row r="287" spans="1:12" x14ac:dyDescent="0.5">
      <c r="B287" s="3"/>
      <c r="C287" s="65"/>
      <c r="D287" s="7"/>
      <c r="E287" s="2"/>
      <c r="F287" s="7"/>
      <c r="G287" s="7"/>
      <c r="H287" s="2"/>
      <c r="I287" s="7"/>
      <c r="J287" s="73"/>
      <c r="K287" s="73"/>
      <c r="L287" s="73"/>
    </row>
    <row r="288" spans="1:12" x14ac:dyDescent="0.5">
      <c r="B288" s="3"/>
      <c r="C288" s="65"/>
      <c r="D288" s="7"/>
      <c r="E288" s="2"/>
      <c r="F288" s="7"/>
      <c r="G288" s="7"/>
      <c r="H288" s="2"/>
      <c r="I288" s="7"/>
      <c r="J288" s="73"/>
      <c r="K288" s="73"/>
      <c r="L288" s="73"/>
    </row>
    <row r="289" spans="1:12" x14ac:dyDescent="0.5">
      <c r="B289" s="3"/>
      <c r="C289" s="65"/>
      <c r="D289" s="7"/>
      <c r="E289" s="2"/>
      <c r="F289" s="7"/>
      <c r="G289" s="7"/>
      <c r="H289" s="2"/>
      <c r="I289" s="7"/>
      <c r="J289" s="73"/>
      <c r="K289" s="73"/>
      <c r="L289" s="73"/>
    </row>
    <row r="290" spans="1:12" x14ac:dyDescent="0.5">
      <c r="A290" s="3"/>
      <c r="B290" s="3"/>
      <c r="D290" s="11"/>
      <c r="E290" s="2"/>
      <c r="F290" s="7"/>
      <c r="G290" s="11"/>
      <c r="H290" s="2"/>
      <c r="I290" s="7"/>
      <c r="J290" s="74"/>
      <c r="K290" s="73"/>
      <c r="L290" s="73"/>
    </row>
    <row r="291" spans="1:12" x14ac:dyDescent="0.5">
      <c r="A291" s="71"/>
      <c r="E291" s="2"/>
      <c r="H291" s="2"/>
      <c r="K291" s="2"/>
    </row>
    <row r="292" spans="1:12" x14ac:dyDescent="0.5">
      <c r="A292" s="3"/>
      <c r="E292" s="2"/>
      <c r="H292" s="2"/>
      <c r="K292" s="2"/>
    </row>
    <row r="293" spans="1:12" x14ac:dyDescent="0.5">
      <c r="E293" s="2"/>
      <c r="H293" s="2"/>
      <c r="K293" s="2"/>
    </row>
  </sheetData>
  <mergeCells count="21">
    <mergeCell ref="B101:H101"/>
    <mergeCell ref="A57:R57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M5:O5"/>
    <mergeCell ref="P5:R5"/>
    <mergeCell ref="A1:R1"/>
    <mergeCell ref="G4:I4"/>
    <mergeCell ref="E5:F6"/>
    <mergeCell ref="H5:I6"/>
    <mergeCell ref="K5:L6"/>
    <mergeCell ref="B4:B7"/>
    <mergeCell ref="Q6:R6"/>
  </mergeCells>
  <phoneticPr fontId="4" type="noConversion"/>
  <pageMargins left="0.118110236220472" right="0.118110236220472" top="0.196850393700787" bottom="0.196850393700787" header="0" footer="0"/>
  <pageSetup scale="43" orientation="landscape" r:id="rId1"/>
  <headerFooter alignWithMargins="0"/>
  <rowBreaks count="2" manualBreakCount="2">
    <brk id="55" max="17" man="1"/>
    <brk id="10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2026-08-17T08:30:57Z</cp:lastPrinted>
  <dcterms:created xsi:type="dcterms:W3CDTF">2007-02-04T08:24:33Z</dcterms:created>
  <dcterms:modified xsi:type="dcterms:W3CDTF">2026-08-17T08:31:00Z</dcterms:modified>
</cp:coreProperties>
</file>