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if Hassan\Desktop\Advance Release January, 2026\"/>
    </mc:Choice>
  </mc:AlternateContent>
  <xr:revisionPtr revIDLastSave="0" documentId="13_ncr:1_{0FC58759-ED15-4DB1-8F9A-F3119F7D38D9}" xr6:coauthVersionLast="38" xr6:coauthVersionMax="47" xr10:uidLastSave="{00000000-0000-0000-0000-000000000000}"/>
  <bookViews>
    <workbookView xWindow="0" yWindow="0" windowWidth="19200" windowHeight="6240" xr2:uid="{00000000-000D-0000-FFFF-FFFF00000000}"/>
  </bookViews>
  <sheets>
    <sheet name="Sheet1" sheetId="1" r:id="rId1"/>
    <sheet name="Sheet1 (2)" sheetId="8" r:id="rId2"/>
  </sheets>
  <definedNames>
    <definedName name="_xlnm.Print_Area" localSheetId="0">Sheet1!$A$1:$U$204</definedName>
    <definedName name="_xlnm.Print_Area" localSheetId="1">'Sheet1 (2)'!$A$1:$U$166</definedName>
  </definedNames>
  <calcPr calcId="179021"/>
  <fileRecoveryPr autoRecover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4" i="1" l="1"/>
  <c r="Q44" i="1"/>
  <c r="P44" i="1"/>
  <c r="F201" i="1"/>
  <c r="E201" i="1"/>
  <c r="F184" i="1"/>
  <c r="E184" i="1"/>
  <c r="F179" i="1"/>
  <c r="E179" i="1"/>
  <c r="F172" i="1"/>
  <c r="E172" i="1"/>
  <c r="D172" i="1"/>
  <c r="F168" i="1"/>
  <c r="E168" i="1"/>
  <c r="F153" i="1"/>
  <c r="E153" i="1"/>
  <c r="F145" i="1"/>
  <c r="E145" i="1"/>
  <c r="F130" i="1"/>
  <c r="E130" i="1"/>
  <c r="F115" i="1"/>
  <c r="F114" i="1" s="1"/>
  <c r="E115" i="1"/>
  <c r="D115" i="1"/>
  <c r="E114" i="1"/>
  <c r="L146" i="1"/>
  <c r="L131" i="1"/>
  <c r="K131" i="1"/>
  <c r="L134" i="1"/>
  <c r="K134" i="1"/>
  <c r="F97" i="1"/>
  <c r="E97" i="1"/>
  <c r="F80" i="1"/>
  <c r="E80" i="1"/>
  <c r="F75" i="1"/>
  <c r="E75" i="1"/>
  <c r="F68" i="1"/>
  <c r="E68" i="1"/>
  <c r="E47" i="1" s="1"/>
  <c r="D68" i="1"/>
  <c r="F64" i="1"/>
  <c r="E64" i="1"/>
  <c r="F49" i="1"/>
  <c r="E49" i="1"/>
  <c r="F47" i="1"/>
  <c r="F41" i="1"/>
  <c r="E41" i="1"/>
  <c r="F26" i="1"/>
  <c r="E26" i="1"/>
  <c r="F11" i="1"/>
  <c r="E11" i="1"/>
  <c r="E10" i="1" s="1"/>
  <c r="D11" i="1"/>
  <c r="F10" i="1"/>
  <c r="O12" i="1"/>
  <c r="O13" i="1"/>
  <c r="O14" i="1"/>
  <c r="O15" i="1"/>
  <c r="O16" i="1"/>
  <c r="O18" i="1"/>
  <c r="O20" i="1"/>
  <c r="O21" i="1"/>
  <c r="O23" i="1"/>
  <c r="O24" i="1"/>
  <c r="I184" i="1"/>
  <c r="H184" i="1"/>
  <c r="I179" i="1"/>
  <c r="H179" i="1"/>
  <c r="I172" i="1"/>
  <c r="H172" i="1"/>
  <c r="G172" i="1"/>
  <c r="I168" i="1"/>
  <c r="H168" i="1"/>
  <c r="I153" i="1"/>
  <c r="H153" i="1"/>
  <c r="I145" i="1"/>
  <c r="H145" i="1"/>
  <c r="I130" i="1"/>
  <c r="H130" i="1"/>
  <c r="I115" i="1"/>
  <c r="I114" i="1" s="1"/>
  <c r="H115" i="1"/>
  <c r="H114" i="1" s="1"/>
  <c r="G115" i="1"/>
  <c r="L80" i="1"/>
  <c r="K80" i="1"/>
  <c r="I80" i="1"/>
  <c r="H80" i="1"/>
  <c r="L75" i="1"/>
  <c r="K75" i="1"/>
  <c r="I75" i="1"/>
  <c r="H75" i="1"/>
  <c r="L68" i="1"/>
  <c r="K68" i="1"/>
  <c r="J68" i="1"/>
  <c r="I68" i="1"/>
  <c r="H68" i="1"/>
  <c r="G68" i="1"/>
  <c r="L64" i="1"/>
  <c r="K64" i="1"/>
  <c r="I64" i="1"/>
  <c r="H64" i="1"/>
  <c r="L49" i="1"/>
  <c r="K49" i="1"/>
  <c r="I49" i="1"/>
  <c r="H49" i="1"/>
  <c r="I47" i="1"/>
  <c r="L41" i="1"/>
  <c r="K41" i="1"/>
  <c r="I41" i="1"/>
  <c r="H41" i="1"/>
  <c r="L26" i="1"/>
  <c r="K26" i="1"/>
  <c r="I26" i="1"/>
  <c r="H26" i="1"/>
  <c r="L11" i="1"/>
  <c r="L10" i="1" s="1"/>
  <c r="K11" i="1"/>
  <c r="J11" i="1"/>
  <c r="K10" i="1"/>
  <c r="I11" i="1"/>
  <c r="I10" i="1" s="1"/>
  <c r="I97" i="1" s="1"/>
  <c r="H11" i="1"/>
  <c r="H10" i="1" s="1"/>
  <c r="G11" i="1"/>
  <c r="J131" i="1"/>
  <c r="J134" i="1"/>
  <c r="O64" i="1"/>
  <c r="N64" i="1"/>
  <c r="O11" i="1"/>
  <c r="P95" i="1"/>
  <c r="P94" i="1"/>
  <c r="P92" i="1"/>
  <c r="P91" i="1"/>
  <c r="P89" i="1"/>
  <c r="P87" i="1"/>
  <c r="R95" i="1"/>
  <c r="Q95" i="1"/>
  <c r="R94" i="1"/>
  <c r="Q94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M95" i="1"/>
  <c r="M94" i="1"/>
  <c r="M92" i="1"/>
  <c r="M91" i="1"/>
  <c r="M89" i="1"/>
  <c r="M87" i="1"/>
  <c r="O95" i="1"/>
  <c r="N95" i="1"/>
  <c r="O94" i="1"/>
  <c r="N94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T95" i="1"/>
  <c r="T94" i="1"/>
  <c r="T92" i="1"/>
  <c r="T91" i="1"/>
  <c r="T89" i="1"/>
  <c r="T87" i="1"/>
  <c r="J146" i="1"/>
  <c r="K146" i="1"/>
  <c r="R22" i="1"/>
  <c r="Q22" i="1"/>
  <c r="P22" i="1"/>
  <c r="E151" i="1" l="1"/>
  <c r="F151" i="1"/>
  <c r="I151" i="1"/>
  <c r="I201" i="1" s="1"/>
  <c r="H47" i="1"/>
  <c r="H97" i="1" s="1"/>
  <c r="H151" i="1"/>
  <c r="H201" i="1" s="1"/>
  <c r="K47" i="1"/>
  <c r="K97" i="1" s="1"/>
  <c r="L47" i="1"/>
  <c r="L97" i="1" s="1"/>
  <c r="K112" i="1"/>
  <c r="J199" i="1" l="1"/>
  <c r="J198" i="1"/>
  <c r="J196" i="1"/>
  <c r="J195" i="1"/>
  <c r="J193" i="1"/>
  <c r="J191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U95" i="1" l="1"/>
  <c r="S95" i="1"/>
  <c r="U94" i="1"/>
  <c r="S94" i="1"/>
  <c r="U92" i="1"/>
  <c r="S92" i="1"/>
  <c r="U91" i="1"/>
  <c r="S91" i="1"/>
  <c r="U89" i="1"/>
  <c r="S89" i="1"/>
  <c r="U87" i="1"/>
  <c r="S87" i="1"/>
  <c r="U81" i="1"/>
  <c r="T81" i="1"/>
  <c r="S81" i="1"/>
  <c r="S36" i="1" l="1"/>
  <c r="P77" i="1" l="1"/>
  <c r="Q97" i="1" l="1"/>
  <c r="T16" i="1" l="1"/>
  <c r="L148" i="1" l="1"/>
  <c r="K148" i="1"/>
  <c r="J148" i="1"/>
  <c r="L137" i="1"/>
  <c r="N14" i="1"/>
  <c r="N121" i="1" l="1"/>
  <c r="M172" i="1" l="1"/>
  <c r="M195" i="1"/>
  <c r="M191" i="1"/>
  <c r="M180" i="1"/>
  <c r="M175" i="1"/>
  <c r="M174" i="1"/>
  <c r="M155" i="1"/>
  <c r="M152" i="1"/>
  <c r="M148" i="1"/>
  <c r="M140" i="1"/>
  <c r="M139" i="1"/>
  <c r="M138" i="1"/>
  <c r="M136" i="1"/>
  <c r="M135" i="1"/>
  <c r="M134" i="1"/>
  <c r="M132" i="1"/>
  <c r="M127" i="1"/>
  <c r="M125" i="1"/>
  <c r="M124" i="1"/>
  <c r="M120" i="1"/>
  <c r="M119" i="1"/>
  <c r="M117" i="1"/>
  <c r="M131" i="1"/>
  <c r="M126" i="1"/>
  <c r="M118" i="1"/>
  <c r="N199" i="1"/>
  <c r="M199" i="1"/>
  <c r="N198" i="1"/>
  <c r="M198" i="1"/>
  <c r="N196" i="1"/>
  <c r="M196" i="1"/>
  <c r="N195" i="1"/>
  <c r="N193" i="1"/>
  <c r="M193" i="1"/>
  <c r="N185" i="1"/>
  <c r="M185" i="1"/>
  <c r="N182" i="1"/>
  <c r="M182" i="1"/>
  <c r="N181" i="1"/>
  <c r="M181" i="1"/>
  <c r="N180" i="1"/>
  <c r="N178" i="1"/>
  <c r="M178" i="1"/>
  <c r="N175" i="1"/>
  <c r="N174" i="1"/>
  <c r="N173" i="1"/>
  <c r="M173" i="1"/>
  <c r="N170" i="1"/>
  <c r="M170" i="1"/>
  <c r="N169" i="1"/>
  <c r="M169" i="1"/>
  <c r="N157" i="1"/>
  <c r="M157" i="1"/>
  <c r="N155" i="1"/>
  <c r="N154" i="1"/>
  <c r="M154" i="1"/>
  <c r="N152" i="1"/>
  <c r="N149" i="1"/>
  <c r="M149" i="1"/>
  <c r="N148" i="1"/>
  <c r="N147" i="1"/>
  <c r="M147" i="1"/>
  <c r="N146" i="1"/>
  <c r="M146" i="1"/>
  <c r="N141" i="1"/>
  <c r="M141" i="1"/>
  <c r="N140" i="1"/>
  <c r="N139" i="1"/>
  <c r="N138" i="1"/>
  <c r="N137" i="1"/>
  <c r="M137" i="1"/>
  <c r="N136" i="1"/>
  <c r="N135" i="1"/>
  <c r="N134" i="1"/>
  <c r="N133" i="1"/>
  <c r="M133" i="1"/>
  <c r="N132" i="1"/>
  <c r="N131" i="1"/>
  <c r="N127" i="1"/>
  <c r="N126" i="1"/>
  <c r="N125" i="1"/>
  <c r="N124" i="1"/>
  <c r="N123" i="1"/>
  <c r="M123" i="1"/>
  <c r="N122" i="1"/>
  <c r="M122" i="1"/>
  <c r="M121" i="1"/>
  <c r="N120" i="1"/>
  <c r="N119" i="1"/>
  <c r="N118" i="1"/>
  <c r="N117" i="1"/>
  <c r="N116" i="1"/>
  <c r="M116" i="1"/>
  <c r="U78" i="1"/>
  <c r="T78" i="1"/>
  <c r="S78" i="1"/>
  <c r="U77" i="1"/>
  <c r="T77" i="1"/>
  <c r="S77" i="1"/>
  <c r="U76" i="1"/>
  <c r="T76" i="1"/>
  <c r="S76" i="1"/>
  <c r="U74" i="1"/>
  <c r="T74" i="1"/>
  <c r="S74" i="1"/>
  <c r="U71" i="1"/>
  <c r="T71" i="1"/>
  <c r="S71" i="1"/>
  <c r="U70" i="1"/>
  <c r="T70" i="1"/>
  <c r="S70" i="1"/>
  <c r="U69" i="1"/>
  <c r="T69" i="1"/>
  <c r="S69" i="1"/>
  <c r="U66" i="1"/>
  <c r="T66" i="1"/>
  <c r="S66" i="1"/>
  <c r="U65" i="1"/>
  <c r="T65" i="1"/>
  <c r="S65" i="1"/>
  <c r="U53" i="1"/>
  <c r="T53" i="1"/>
  <c r="S53" i="1"/>
  <c r="U51" i="1"/>
  <c r="T51" i="1"/>
  <c r="S51" i="1"/>
  <c r="U50" i="1"/>
  <c r="T50" i="1"/>
  <c r="S50" i="1"/>
  <c r="U48" i="1"/>
  <c r="T48" i="1"/>
  <c r="S48" i="1"/>
  <c r="U45" i="1"/>
  <c r="T45" i="1"/>
  <c r="S45" i="1"/>
  <c r="U44" i="1"/>
  <c r="T44" i="1"/>
  <c r="S44" i="1"/>
  <c r="U43" i="1"/>
  <c r="T43" i="1"/>
  <c r="S43" i="1"/>
  <c r="U42" i="1"/>
  <c r="T42" i="1"/>
  <c r="S42" i="1"/>
  <c r="U37" i="1"/>
  <c r="T37" i="1"/>
  <c r="S37" i="1"/>
  <c r="U36" i="1"/>
  <c r="T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3" i="1"/>
  <c r="U22" i="1"/>
  <c r="U21" i="1"/>
  <c r="U20" i="1"/>
  <c r="U19" i="1"/>
  <c r="U18" i="1"/>
  <c r="U17" i="1"/>
  <c r="U16" i="1"/>
  <c r="U15" i="1"/>
  <c r="U14" i="1"/>
  <c r="U12" i="1"/>
  <c r="U13" i="1"/>
  <c r="T23" i="1"/>
  <c r="T22" i="1"/>
  <c r="T21" i="1"/>
  <c r="T20" i="1"/>
  <c r="T19" i="1"/>
  <c r="T18" i="1"/>
  <c r="T17" i="1"/>
  <c r="T15" i="1"/>
  <c r="T14" i="1"/>
  <c r="T13" i="1"/>
  <c r="T12" i="1"/>
  <c r="S23" i="1"/>
  <c r="S22" i="1"/>
  <c r="S21" i="1"/>
  <c r="S20" i="1"/>
  <c r="S19" i="1"/>
  <c r="S18" i="1"/>
  <c r="S17" i="1"/>
  <c r="S16" i="1"/>
  <c r="S15" i="1"/>
  <c r="S14" i="1"/>
  <c r="S13" i="1"/>
  <c r="S12" i="1"/>
  <c r="S68" i="1"/>
  <c r="N172" i="1" l="1"/>
  <c r="R97" i="1" l="1"/>
  <c r="M18" i="1"/>
  <c r="Q41" i="1"/>
  <c r="U68" i="1" l="1"/>
  <c r="T68" i="1"/>
  <c r="M53" i="1" l="1"/>
  <c r="M51" i="1"/>
  <c r="M50" i="1"/>
  <c r="M48" i="1"/>
  <c r="N53" i="1"/>
  <c r="N52" i="1"/>
  <c r="N51" i="1"/>
  <c r="N50" i="1"/>
  <c r="N48" i="1"/>
  <c r="P81" i="1"/>
  <c r="O53" i="1" l="1"/>
  <c r="O52" i="1"/>
  <c r="O51" i="1"/>
  <c r="O48" i="1" l="1"/>
  <c r="O50" i="1"/>
  <c r="M32" i="1"/>
  <c r="N49" i="1"/>
  <c r="O49" i="1" l="1"/>
  <c r="O47" i="1"/>
  <c r="K115" i="1" l="1"/>
  <c r="L126" i="1"/>
  <c r="K126" i="1"/>
  <c r="J126" i="1"/>
  <c r="N47" i="1" l="1"/>
  <c r="N97" i="1" l="1"/>
  <c r="N43" i="1" l="1"/>
  <c r="M43" i="1"/>
  <c r="O43" i="1" l="1"/>
  <c r="Q70" i="1" l="1"/>
  <c r="P70" i="1"/>
  <c r="R70" i="1" l="1"/>
  <c r="O70" i="1" l="1"/>
  <c r="N70" i="1"/>
  <c r="M70" i="1"/>
  <c r="O97" i="1" l="1"/>
  <c r="P36" i="1" l="1"/>
  <c r="M36" i="1"/>
  <c r="J140" i="1"/>
  <c r="Q36" i="1" l="1"/>
  <c r="N26" i="1" l="1"/>
  <c r="Q71" i="1" l="1"/>
  <c r="M37" i="1"/>
  <c r="P18" i="1"/>
  <c r="P50" i="1"/>
  <c r="L187" i="1" l="1"/>
  <c r="K187" i="1"/>
  <c r="R8" i="1" l="1"/>
  <c r="Q82" i="1" l="1"/>
  <c r="O8" i="1"/>
  <c r="L112" i="1" l="1"/>
  <c r="J169" i="1" l="1"/>
  <c r="P32" i="1" l="1"/>
  <c r="M31" i="1"/>
  <c r="M33" i="1"/>
  <c r="M34" i="1"/>
  <c r="M35" i="1"/>
  <c r="N31" i="1"/>
  <c r="N32" i="1"/>
  <c r="N33" i="1"/>
  <c r="N34" i="1"/>
  <c r="N35" i="1"/>
  <c r="N36" i="1"/>
  <c r="N37" i="1"/>
  <c r="N38" i="1"/>
  <c r="N39" i="1"/>
  <c r="O31" i="1"/>
  <c r="O32" i="1"/>
  <c r="O33" i="1"/>
  <c r="O34" i="1"/>
  <c r="O35" i="1"/>
  <c r="O36" i="1"/>
  <c r="O37" i="1"/>
  <c r="O38" i="1"/>
  <c r="O39" i="1"/>
  <c r="P31" i="1"/>
  <c r="P33" i="1"/>
  <c r="P34" i="1"/>
  <c r="P35" i="1"/>
  <c r="P37" i="1"/>
  <c r="Q31" i="1"/>
  <c r="Q32" i="1"/>
  <c r="Q33" i="1"/>
  <c r="Q34" i="1"/>
  <c r="Q35" i="1"/>
  <c r="Q37" i="1"/>
  <c r="Q38" i="1"/>
  <c r="Q39" i="1"/>
  <c r="R29" i="1"/>
  <c r="Q29" i="1"/>
  <c r="M81" i="1" l="1"/>
  <c r="Q43" i="1"/>
  <c r="N29" i="1"/>
  <c r="N21" i="1"/>
  <c r="Q28" i="1"/>
  <c r="Q12" i="1"/>
  <c r="Q13" i="1"/>
  <c r="Q14" i="1"/>
  <c r="Q15" i="1"/>
  <c r="Q16" i="1"/>
  <c r="Q18" i="1"/>
  <c r="Q20" i="1"/>
  <c r="Q21" i="1"/>
  <c r="Q23" i="1"/>
  <c r="Q24" i="1"/>
  <c r="M23" i="1"/>
  <c r="M21" i="1"/>
  <c r="N18" i="1"/>
  <c r="N16" i="1"/>
  <c r="N12" i="1"/>
  <c r="N13" i="1"/>
  <c r="N15" i="1"/>
  <c r="N20" i="1"/>
  <c r="N23" i="1"/>
  <c r="N24" i="1"/>
  <c r="N8" i="1"/>
  <c r="R14" i="1" l="1"/>
  <c r="R43" i="1"/>
  <c r="R38" i="1"/>
  <c r="R36" i="1"/>
  <c r="R34" i="1"/>
  <c r="R32" i="1"/>
  <c r="R33" i="1"/>
  <c r="R28" i="1"/>
  <c r="R31" i="1"/>
  <c r="R24" i="1"/>
  <c r="R23" i="1"/>
  <c r="R20" i="1"/>
  <c r="R18" i="1"/>
  <c r="R21" i="1"/>
  <c r="R15" i="1"/>
  <c r="R13" i="1"/>
  <c r="R12" i="1"/>
  <c r="R16" i="1"/>
  <c r="R39" i="1"/>
  <c r="R37" i="1"/>
  <c r="R35" i="1"/>
  <c r="M11" i="1" l="1"/>
  <c r="Q11" i="1"/>
  <c r="N11" i="1"/>
  <c r="N10" i="1" l="1"/>
  <c r="R11" i="1"/>
  <c r="P11" i="1"/>
  <c r="O41" i="1" l="1"/>
  <c r="O10" i="1"/>
  <c r="J116" i="1" l="1"/>
  <c r="K116" i="1"/>
  <c r="L116" i="1"/>
  <c r="J117" i="1"/>
  <c r="K117" i="1"/>
  <c r="L117" i="1"/>
  <c r="J118" i="1"/>
  <c r="K118" i="1"/>
  <c r="L118" i="1"/>
  <c r="J119" i="1"/>
  <c r="K119" i="1"/>
  <c r="L119" i="1"/>
  <c r="J120" i="1"/>
  <c r="K120" i="1"/>
  <c r="L120" i="1"/>
  <c r="J122" i="1"/>
  <c r="K122" i="1"/>
  <c r="L122" i="1"/>
  <c r="J124" i="1"/>
  <c r="K124" i="1"/>
  <c r="L124" i="1"/>
  <c r="J125" i="1"/>
  <c r="K125" i="1"/>
  <c r="L125" i="1"/>
  <c r="J127" i="1"/>
  <c r="K127" i="1"/>
  <c r="L127" i="1"/>
  <c r="K128" i="1"/>
  <c r="L128" i="1"/>
  <c r="J132" i="1"/>
  <c r="K132" i="1"/>
  <c r="L132" i="1"/>
  <c r="J133" i="1"/>
  <c r="K133" i="1"/>
  <c r="L133" i="1"/>
  <c r="J135" i="1"/>
  <c r="K135" i="1"/>
  <c r="L135" i="1"/>
  <c r="J136" i="1"/>
  <c r="K136" i="1"/>
  <c r="L136" i="1"/>
  <c r="J137" i="1"/>
  <c r="K137" i="1"/>
  <c r="J138" i="1"/>
  <c r="K138" i="1"/>
  <c r="L138" i="1"/>
  <c r="J139" i="1"/>
  <c r="K139" i="1"/>
  <c r="L139" i="1"/>
  <c r="K140" i="1"/>
  <c r="L140" i="1"/>
  <c r="J141" i="1"/>
  <c r="K141" i="1"/>
  <c r="L141" i="1"/>
  <c r="K142" i="1"/>
  <c r="L142" i="1"/>
  <c r="K143" i="1"/>
  <c r="L143" i="1"/>
  <c r="J147" i="1"/>
  <c r="K147" i="1"/>
  <c r="L147" i="1"/>
  <c r="J152" i="1"/>
  <c r="K152" i="1"/>
  <c r="L152" i="1"/>
  <c r="J154" i="1"/>
  <c r="K154" i="1"/>
  <c r="L154" i="1"/>
  <c r="J155" i="1"/>
  <c r="K155" i="1"/>
  <c r="L155" i="1"/>
  <c r="K156" i="1"/>
  <c r="L156" i="1"/>
  <c r="J157" i="1"/>
  <c r="K157" i="1"/>
  <c r="L157" i="1"/>
  <c r="L153" i="1" l="1"/>
  <c r="K153" i="1"/>
  <c r="L145" i="1"/>
  <c r="K145" i="1"/>
  <c r="L130" i="1"/>
  <c r="K130" i="1"/>
  <c r="L115" i="1"/>
  <c r="J115" i="1"/>
  <c r="K114" i="1" l="1"/>
  <c r="L114" i="1"/>
  <c r="K179" i="1" l="1"/>
  <c r="L168" i="1"/>
  <c r="K172" i="1"/>
  <c r="K168" i="1"/>
  <c r="L181" i="1"/>
  <c r="L178" i="1"/>
  <c r="K176" i="1"/>
  <c r="K175" i="1"/>
  <c r="L174" i="1"/>
  <c r="J174" i="1"/>
  <c r="K173" i="1"/>
  <c r="J172" i="1"/>
  <c r="L169" i="1"/>
  <c r="J185" i="1"/>
  <c r="J181" i="1"/>
  <c r="J178" i="1"/>
  <c r="L172" i="1"/>
  <c r="P78" i="1"/>
  <c r="O83" i="1"/>
  <c r="R82" i="1"/>
  <c r="O81" i="1"/>
  <c r="R77" i="1"/>
  <c r="R71" i="1"/>
  <c r="R67" i="1"/>
  <c r="R66" i="1"/>
  <c r="R50" i="1"/>
  <c r="O29" i="1"/>
  <c r="O28" i="1"/>
  <c r="O82" i="1"/>
  <c r="O74" i="1"/>
  <c r="O72" i="1"/>
  <c r="R48" i="1"/>
  <c r="K182" i="1"/>
  <c r="K177" i="1"/>
  <c r="K171" i="1"/>
  <c r="R53" i="1"/>
  <c r="R51" i="1"/>
  <c r="O79" i="1"/>
  <c r="Q8" i="1"/>
  <c r="L186" i="1"/>
  <c r="J182" i="1"/>
  <c r="J173" i="1"/>
  <c r="N75" i="1"/>
  <c r="P68" i="1"/>
  <c r="K183" i="1"/>
  <c r="L185" i="1"/>
  <c r="N80" i="1"/>
  <c r="Q81" i="1"/>
  <c r="N81" i="1"/>
  <c r="Q78" i="1"/>
  <c r="N78" i="1"/>
  <c r="Q77" i="1"/>
  <c r="N77" i="1"/>
  <c r="M77" i="1"/>
  <c r="Q74" i="1"/>
  <c r="P74" i="1"/>
  <c r="N74" i="1"/>
  <c r="M74" i="1"/>
  <c r="P71" i="1"/>
  <c r="N71" i="1"/>
  <c r="M71" i="1"/>
  <c r="Q69" i="1"/>
  <c r="P69" i="1"/>
  <c r="N69" i="1"/>
  <c r="Q66" i="1"/>
  <c r="P66" i="1"/>
  <c r="N66" i="1"/>
  <c r="M66" i="1"/>
  <c r="P65" i="1"/>
  <c r="M65" i="1"/>
  <c r="Q51" i="1"/>
  <c r="P51" i="1"/>
  <c r="Q48" i="1"/>
  <c r="P48" i="1"/>
  <c r="P43" i="1"/>
  <c r="P29" i="1"/>
  <c r="M29" i="1"/>
  <c r="P28" i="1"/>
  <c r="N28" i="1"/>
  <c r="M28" i="1"/>
  <c r="P23" i="1"/>
  <c r="P21" i="1"/>
  <c r="P20" i="1"/>
  <c r="M20" i="1"/>
  <c r="P16" i="1"/>
  <c r="M16" i="1"/>
  <c r="P15" i="1"/>
  <c r="M15" i="1"/>
  <c r="P14" i="1"/>
  <c r="M14" i="1"/>
  <c r="P13" i="1"/>
  <c r="M13" i="1"/>
  <c r="L183" i="1"/>
  <c r="K178" i="1"/>
  <c r="L177" i="1"/>
  <c r="L175" i="1"/>
  <c r="L170" i="1"/>
  <c r="K169" i="1"/>
  <c r="L182" i="1"/>
  <c r="L176" i="1"/>
  <c r="J175" i="1"/>
  <c r="L171" i="1"/>
  <c r="K186" i="1"/>
  <c r="L173" i="1"/>
  <c r="J170" i="1"/>
  <c r="Q53" i="1"/>
  <c r="Q52" i="1"/>
  <c r="Q83" i="1"/>
  <c r="Q79" i="1"/>
  <c r="Q73" i="1"/>
  <c r="Q72" i="1"/>
  <c r="Q67" i="1"/>
  <c r="N83" i="1"/>
  <c r="N82" i="1"/>
  <c r="N79" i="1"/>
  <c r="N73" i="1"/>
  <c r="N72" i="1"/>
  <c r="N67" i="1"/>
  <c r="K174" i="1"/>
  <c r="K181" i="1"/>
  <c r="K185" i="1"/>
  <c r="P53" i="1"/>
  <c r="M69" i="1"/>
  <c r="M12" i="1"/>
  <c r="P12" i="1"/>
  <c r="R79" i="1"/>
  <c r="R72" i="1"/>
  <c r="O73" i="1"/>
  <c r="O65" i="1"/>
  <c r="N65" i="1"/>
  <c r="Q65" i="1"/>
  <c r="Q50" i="1"/>
  <c r="N41" i="1"/>
  <c r="R73" i="1"/>
  <c r="O78" i="1"/>
  <c r="R74" i="1"/>
  <c r="M78" i="1"/>
  <c r="O80" i="1"/>
  <c r="R81" i="1"/>
  <c r="R83" i="1"/>
  <c r="Q80" i="1"/>
  <c r="O77" i="1"/>
  <c r="Q75" i="1"/>
  <c r="R78" i="1"/>
  <c r="R75" i="1"/>
  <c r="O71" i="1"/>
  <c r="R69" i="1"/>
  <c r="O69" i="1"/>
  <c r="O66" i="1"/>
  <c r="R64" i="1"/>
  <c r="R65" i="1"/>
  <c r="O67" i="1"/>
  <c r="Q49" i="1"/>
  <c r="R52" i="1"/>
  <c r="R49" i="1"/>
  <c r="O26" i="1"/>
  <c r="K170" i="1"/>
  <c r="L179" i="1"/>
  <c r="R41" i="1" l="1"/>
  <c r="Q26" i="1"/>
  <c r="R68" i="1"/>
  <c r="O68" i="1"/>
  <c r="M68" i="1"/>
  <c r="R26" i="1"/>
  <c r="O75" i="1"/>
  <c r="N68" i="1"/>
  <c r="Q68" i="1"/>
  <c r="Q47" i="1"/>
  <c r="Q64" i="1"/>
  <c r="R10" i="1"/>
  <c r="Q10" i="1"/>
  <c r="R80" i="1"/>
  <c r="R47" i="1" l="1"/>
  <c r="N191" i="1"/>
  <c r="K184" i="1"/>
  <c r="K151" i="1"/>
  <c r="L184" i="1"/>
  <c r="K201" i="1" l="1"/>
  <c r="L151" i="1" l="1"/>
  <c r="L201" i="1"/>
</calcChain>
</file>

<file path=xl/sharedStrings.xml><?xml version="1.0" encoding="utf-8"?>
<sst xmlns="http://schemas.openxmlformats.org/spreadsheetml/2006/main" count="837" uniqueCount="133">
  <si>
    <t xml:space="preserve">        </t>
  </si>
  <si>
    <t>SL.</t>
  </si>
  <si>
    <t>NO.</t>
  </si>
  <si>
    <t xml:space="preserve">  G R A N D     T O T A L</t>
  </si>
  <si>
    <t xml:space="preserve">     -</t>
  </si>
  <si>
    <t>A</t>
  </si>
  <si>
    <t xml:space="preserve"> FOOD GROUP</t>
  </si>
  <si>
    <t xml:space="preserve">    -</t>
  </si>
  <si>
    <t xml:space="preserve"> 1.RICE </t>
  </si>
  <si>
    <t xml:space="preserve"> M.T</t>
  </si>
  <si>
    <t xml:space="preserve">   a) BASMATI</t>
  </si>
  <si>
    <t xml:space="preserve">   b) OTHERS</t>
  </si>
  <si>
    <t xml:space="preserve"> 2.FISH &amp; FISH PREPARATIONS</t>
  </si>
  <si>
    <t xml:space="preserve"> 3.FRUITS</t>
  </si>
  <si>
    <t xml:space="preserve"> 4.VEGETABLES</t>
  </si>
  <si>
    <t xml:space="preserve"> 6.TOBACCO</t>
  </si>
  <si>
    <t xml:space="preserve"> 7.WHEAT</t>
  </si>
  <si>
    <t xml:space="preserve"> 8.SPICES</t>
  </si>
  <si>
    <t xml:space="preserve"> 9.OIL SEEDS, NUTS AND KERNALS</t>
  </si>
  <si>
    <t>10.SUGAR</t>
  </si>
  <si>
    <t>11.MEAT AND MEAT PREPARATIONS</t>
  </si>
  <si>
    <t>12.ALL OTHER FOOD ITEMS</t>
  </si>
  <si>
    <t xml:space="preserve">        -</t>
  </si>
  <si>
    <t>B</t>
  </si>
  <si>
    <t xml:space="preserve"> TEXTILE GROUP</t>
  </si>
  <si>
    <t xml:space="preserve"> 13.RAW COTTON</t>
  </si>
  <si>
    <t xml:space="preserve"> 14.COTTON YARN</t>
  </si>
  <si>
    <t>TH.SQM</t>
  </si>
  <si>
    <t xml:space="preserve"> 16.COTTON CARDED OR COMBED</t>
  </si>
  <si>
    <t xml:space="preserve"> 17.YARN OTHER THAN COTTON YARN</t>
  </si>
  <si>
    <t xml:space="preserve"> 18.KNITWEAR</t>
  </si>
  <si>
    <t>TH.DOZ</t>
  </si>
  <si>
    <t xml:space="preserve"> 19.BED WEAR</t>
  </si>
  <si>
    <t xml:space="preserve"> 20.TOWELS</t>
  </si>
  <si>
    <t xml:space="preserve"> 21.TENTS,CANVAS &amp; TARPULIN</t>
  </si>
  <si>
    <t xml:space="preserve"> 22.READYMADE GARMENTS</t>
  </si>
  <si>
    <t xml:space="preserve"> 23.ART,SILK &amp; SYNTHETIC TEXTILE</t>
  </si>
  <si>
    <t xml:space="preserve"> 24.MADEUP ARTICLES(EXCL.TOWELS BEDWEAR.)</t>
  </si>
  <si>
    <t xml:space="preserve">   -</t>
  </si>
  <si>
    <t xml:space="preserve"> 25.OTHER TEXTILE MATERIALS</t>
  </si>
  <si>
    <t>C</t>
  </si>
  <si>
    <t xml:space="preserve"> PETROLEUM GROUP &amp; COAL</t>
  </si>
  <si>
    <t xml:space="preserve"> 26.PETROLEUM CRUDE</t>
  </si>
  <si>
    <t xml:space="preserve"> 27.PETROLEUM PRODUCTS(EXCL TOP NAPHTA)</t>
  </si>
  <si>
    <t xml:space="preserve"> 28.PETROLEUM TOP NAPHTA</t>
  </si>
  <si>
    <t xml:space="preserve"> 29.SOLID FUELS (COAL)</t>
  </si>
  <si>
    <t xml:space="preserve"> D</t>
  </si>
  <si>
    <t xml:space="preserve"> OTHER MANUFACTURES GROUP</t>
  </si>
  <si>
    <t xml:space="preserve"> 30.CARPETS, RUGS &amp; MATS</t>
  </si>
  <si>
    <t xml:space="preserve"> 31.SPORTS GOODS</t>
  </si>
  <si>
    <t xml:space="preserve">    a)  FOOTBALLS</t>
  </si>
  <si>
    <t xml:space="preserve">    b)  GLOVES</t>
  </si>
  <si>
    <t xml:space="preserve">    c)  OTHERS</t>
  </si>
  <si>
    <t xml:space="preserve"> 32.LEATHER TANNED</t>
  </si>
  <si>
    <t>P.T.O.</t>
  </si>
  <si>
    <t xml:space="preserve"> 33.LEATHER MANUFACTURES</t>
  </si>
  <si>
    <t xml:space="preserve">       -</t>
  </si>
  <si>
    <t xml:space="preserve">    a) LEATHER GARMENTS</t>
  </si>
  <si>
    <t xml:space="preserve"> TH.DOZ</t>
  </si>
  <si>
    <t xml:space="preserve">    b) LEATHER GLOVES</t>
  </si>
  <si>
    <t xml:space="preserve">    c) OTHER LEATHER MANUFACTURES</t>
  </si>
  <si>
    <t xml:space="preserve"> 34.FOOTWEAR</t>
  </si>
  <si>
    <t>TH.Pairs</t>
  </si>
  <si>
    <t xml:space="preserve">    a) LEATHER FOOTWEAR</t>
  </si>
  <si>
    <t xml:space="preserve">    b) CANVAS FOOTWEAR</t>
  </si>
  <si>
    <t xml:space="preserve">    c) OTHER FOOTWEAR</t>
  </si>
  <si>
    <t xml:space="preserve"> 35.SURGICAL GOODS &amp; MEDICAL INSTRUMENTS</t>
  </si>
  <si>
    <t xml:space="preserve"> 36.CUTLERY</t>
  </si>
  <si>
    <t xml:space="preserve"> 37.ONYX MANUFACTURED</t>
  </si>
  <si>
    <t xml:space="preserve">   M.T</t>
  </si>
  <si>
    <t xml:space="preserve"> 38.CHEMICALS AND PHARM.PRODUCTS </t>
  </si>
  <si>
    <t xml:space="preserve">    a) FERTILIZER MANUFACTURED</t>
  </si>
  <si>
    <t xml:space="preserve">    b) PLASTIC MATERIALS</t>
  </si>
  <si>
    <t xml:space="preserve">    c) PHARMACEUTICAL PRODUCTS</t>
  </si>
  <si>
    <t xml:space="preserve">    d) OTHER CHEMICALS</t>
  </si>
  <si>
    <t xml:space="preserve"> 39.ENGINEERING GOODS</t>
  </si>
  <si>
    <t xml:space="preserve">    a) ELECTRIC FANS</t>
  </si>
  <si>
    <t>TH.NOS</t>
  </si>
  <si>
    <t xml:space="preserve">    b) TRANSPORT EQUIPMENT</t>
  </si>
  <si>
    <t xml:space="preserve">    c) OTHER ELECTRICAL MACHINERY</t>
  </si>
  <si>
    <t xml:space="preserve">    d) MACHINERY SPECIALIZED FOR </t>
  </si>
  <si>
    <t xml:space="preserve">       PARTICULAR INDUSTRIES</t>
  </si>
  <si>
    <t xml:space="preserve">    e) AUTO PARTS &amp; ACCESSORIES</t>
  </si>
  <si>
    <t xml:space="preserve"> 40.GEMS</t>
  </si>
  <si>
    <t xml:space="preserve"> 41.JEWELLARY</t>
  </si>
  <si>
    <t xml:space="preserve"> 42.FURNITURE</t>
  </si>
  <si>
    <t xml:space="preserve"> 43.MOLASSES</t>
  </si>
  <si>
    <t xml:space="preserve"> 44.HANDICRAFTS</t>
  </si>
  <si>
    <t xml:space="preserve"> 45.CEMENT</t>
  </si>
  <si>
    <t xml:space="preserve"> 46.GUAR AND GUAR PRODUCTS</t>
  </si>
  <si>
    <t xml:space="preserve"> ALL OTHER ITEMS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</si>
  <si>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</si>
  <si>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</si>
  <si>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</si>
  <si>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</si>
  <si>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</si>
  <si>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</si>
  <si>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</si>
  <si>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</si>
  <si>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</si>
  <si>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</si>
  <si>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</si>
  <si>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</si>
  <si>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>VALUE = ( RUPEES IN MILLION )</t>
  </si>
  <si>
    <t xml:space="preserve"> RUPEES  </t>
  </si>
  <si>
    <t xml:space="preserve"> 5.LEGUMINOUS VEGETABLES  (PULSES)</t>
  </si>
  <si>
    <t xml:space="preserve"> 24.MADEUP ARTICLES(EXCL.TOWELS &amp; BEDWEAR.)</t>
  </si>
  <si>
    <t xml:space="preserve">               ( U.S DOLLARS IN THOUSAND )</t>
  </si>
  <si>
    <t xml:space="preserve">                           ( U.S DOLLARS IN THOUSAND )</t>
  </si>
  <si>
    <t xml:space="preserve">            VALUE = ( RUPEES IN MILLION )</t>
  </si>
  <si>
    <t>K.G</t>
  </si>
  <si>
    <t xml:space="preserve">   K.G</t>
  </si>
  <si>
    <t xml:space="preserve"> 15.COTTON CLOTH   </t>
  </si>
  <si>
    <t xml:space="preserve">    f) RUBBER TYRES &amp; TUBES</t>
  </si>
  <si>
    <t xml:space="preserve">    g) OTHER MACHINERY</t>
  </si>
  <si>
    <t>-</t>
  </si>
  <si>
    <t>1.   PRIMARY DATA SOURCE IS PAKISTAN SINGLE WINDOW (PSW) AND VALIDATED BY FBR(DRS).</t>
  </si>
  <si>
    <t>( **) QUANTITY DATA HAS BEEN ESTIMATED WHERE EVER IT IS FOUND NECESSARY.</t>
  </si>
  <si>
    <t>2.   DUE TO ROUNDINGS EFFECTS SOME TOTALS AND PERCENTAGES MAY NOT TALLY.</t>
  </si>
  <si>
    <t xml:space="preserve">                   DECEMBER, 2025  ( F)</t>
  </si>
  <si>
    <t xml:space="preserve">        DECEMBER,2025</t>
  </si>
  <si>
    <t xml:space="preserve">                   JANUARY,2025</t>
  </si>
  <si>
    <t xml:space="preserve">                   JANUARY, 2026  ( R)</t>
  </si>
  <si>
    <t xml:space="preserve">  % CHANGE IN JANUARY,2026 OVER</t>
  </si>
  <si>
    <t>JANUARY,2025</t>
  </si>
  <si>
    <t>STATEMENT SHOWING EXPORTS OF SELECTED COMMODITIES DURING THE MONTH OF JANUARY, 2026</t>
  </si>
  <si>
    <t>STATEMENT SHOWING EXPORTS OF SELECTED COMMODITIES DURING THE PERIOD JULY - JANUARY,  2025- 2026</t>
  </si>
  <si>
    <t xml:space="preserve">    JULY - JANUARY,   2025-2026</t>
  </si>
  <si>
    <t xml:space="preserve">     JULY - JANUARY,   2024-2025</t>
  </si>
  <si>
    <t xml:space="preserve">% CHANGE IN  JULY - JANUARY, 2025-2026 </t>
  </si>
  <si>
    <t xml:space="preserve">           OVER JULY - JANUARY, 2024-2025 </t>
  </si>
  <si>
    <t>STATEMENT SHOWING EXPORTS OF SELECTED COMMODITIES DURING THE PERIOD JULY - JANUARY,  2025-2026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</si>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</sst>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0_)"/>
    <numFmt numFmtId="167" formatCode="_(* #,##0_);_(* \(#,##0\);_(* &quot;-&quot;??_);_(@_)"/>
    <numFmt numFmtId="168" formatCode="_-* #,##0_-;\-* #,##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4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5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8" fillId="0" borderId="0" xfId="0" applyFont="1"/>
    <xf numFmtId="3" fontId="8" fillId="0" borderId="0" xfId="0" applyNumberFormat="1" applyFont="1"/>
    <xf numFmtId="37" fontId="8" fillId="0" borderId="0" xfId="0" applyNumberFormat="1" applyFont="1" applyAlignment="1">
      <alignment horizontal="left"/>
    </xf>
    <xf numFmtId="3" fontId="8" fillId="0" borderId="8" xfId="0" applyNumberFormat="1" applyFont="1" applyBorder="1"/>
    <xf numFmtId="3" fontId="8" fillId="0" borderId="0" xfId="0" applyNumberFormat="1" applyFont="1" applyAlignment="1">
      <alignment horizontal="center"/>
    </xf>
    <xf numFmtId="3" fontId="9" fillId="0" borderId="0" xfId="5" applyNumberFormat="1" applyFont="1"/>
    <xf numFmtId="3" fontId="10" fillId="0" borderId="0" xfId="0" applyNumberFormat="1" applyFont="1"/>
    <xf numFmtId="37" fontId="8" fillId="0" borderId="0" xfId="0" applyNumberFormat="1" applyFont="1"/>
    <xf numFmtId="167" fontId="10" fillId="0" borderId="0" xfId="1" applyNumberFormat="1" applyFont="1" applyFill="1"/>
    <xf numFmtId="164" fontId="10" fillId="0" borderId="0" xfId="2" applyFont="1" applyFill="1"/>
    <xf numFmtId="164" fontId="8" fillId="0" borderId="0" xfId="2" applyFont="1" applyFill="1"/>
    <xf numFmtId="37" fontId="8" fillId="0" borderId="0" xfId="0" applyNumberFormat="1" applyFont="1" applyAlignment="1">
      <alignment horizontal="center"/>
    </xf>
    <xf numFmtId="3" fontId="9" fillId="0" borderId="0" xfId="6" applyNumberFormat="1" applyFont="1"/>
    <xf numFmtId="168" fontId="10" fillId="0" borderId="0" xfId="1" applyNumberFormat="1" applyFont="1" applyFill="1"/>
    <xf numFmtId="167" fontId="10" fillId="0" borderId="0" xfId="1" applyNumberFormat="1" applyFont="1" applyFill="1" applyBorder="1"/>
    <xf numFmtId="3" fontId="10" fillId="0" borderId="0" xfId="0" applyNumberFormat="1" applyFont="1" applyAlignment="1">
      <alignment horizontal="center"/>
    </xf>
    <xf numFmtId="165" fontId="10" fillId="0" borderId="0" xfId="1" applyFont="1" applyFill="1" applyBorder="1"/>
    <xf numFmtId="3" fontId="8" fillId="0" borderId="6" xfId="0" applyNumberFormat="1" applyFont="1" applyBorder="1"/>
    <xf numFmtId="167" fontId="8" fillId="0" borderId="0" xfId="1" applyNumberFormat="1" applyFont="1" applyFill="1"/>
    <xf numFmtId="3" fontId="8" fillId="0" borderId="0" xfId="0" applyNumberFormat="1" applyFont="1" applyAlignment="1">
      <alignment horizontal="left"/>
    </xf>
    <xf numFmtId="1" fontId="10" fillId="0" borderId="0" xfId="1" applyNumberFormat="1" applyFont="1" applyFill="1" applyBorder="1"/>
    <xf numFmtId="3" fontId="10" fillId="0" borderId="0" xfId="1" applyNumberFormat="1" applyFont="1" applyFill="1" applyAlignment="1">
      <alignment horizontal="right"/>
    </xf>
    <xf numFmtId="3" fontId="9" fillId="0" borderId="0" xfId="1" applyNumberFormat="1" applyFont="1" applyFill="1" applyAlignment="1">
      <alignment horizontal="right"/>
    </xf>
    <xf numFmtId="167" fontId="10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0" fontId="8" fillId="0" borderId="15" xfId="0" applyFont="1" applyBorder="1"/>
    <xf numFmtId="37" fontId="8" fillId="0" borderId="1" xfId="0" applyNumberFormat="1" applyFont="1" applyBorder="1" applyAlignment="1">
      <alignment horizont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37" fontId="8" fillId="0" borderId="11" xfId="0" applyNumberFormat="1" applyFont="1" applyBorder="1" applyAlignment="1">
      <alignment horizontal="left"/>
    </xf>
    <xf numFmtId="2" fontId="8" fillId="0" borderId="12" xfId="0" applyNumberFormat="1" applyFont="1" applyBorder="1" applyAlignment="1">
      <alignment horizontal="left"/>
    </xf>
    <xf numFmtId="2" fontId="8" fillId="0" borderId="12" xfId="0" applyNumberFormat="1" applyFont="1" applyBorder="1"/>
    <xf numFmtId="0" fontId="8" fillId="0" borderId="12" xfId="0" applyFont="1" applyBorder="1"/>
    <xf numFmtId="37" fontId="8" fillId="0" borderId="12" xfId="0" applyNumberFormat="1" applyFont="1" applyBorder="1" applyAlignment="1">
      <alignment horizontal="left"/>
    </xf>
    <xf numFmtId="0" fontId="8" fillId="0" borderId="4" xfId="0" applyFont="1" applyBorder="1"/>
    <xf numFmtId="37" fontId="8" fillId="0" borderId="3" xfId="0" applyNumberFormat="1" applyFont="1" applyBorder="1" applyAlignment="1">
      <alignment horizontal="left"/>
    </xf>
    <xf numFmtId="0" fontId="8" fillId="0" borderId="5" xfId="0" applyFont="1" applyBorder="1"/>
    <xf numFmtId="37" fontId="8" fillId="0" borderId="4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right"/>
    </xf>
    <xf numFmtId="37" fontId="8" fillId="0" borderId="5" xfId="0" applyNumberFormat="1" applyFont="1" applyBorder="1" applyAlignment="1">
      <alignment horizontal="right"/>
    </xf>
    <xf numFmtId="0" fontId="8" fillId="0" borderId="13" xfId="0" applyFont="1" applyBorder="1"/>
    <xf numFmtId="37" fontId="8" fillId="0" borderId="8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37" fontId="8" fillId="0" borderId="10" xfId="0" applyNumberFormat="1" applyFont="1" applyBorder="1" applyAlignment="1">
      <alignment horizontal="right"/>
    </xf>
    <xf numFmtId="37" fontId="8" fillId="0" borderId="7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7" xfId="0" applyNumberFormat="1" applyFont="1" applyBorder="1" applyAlignment="1">
      <alignment horizontal="right"/>
    </xf>
    <xf numFmtId="2" fontId="8" fillId="0" borderId="10" xfId="0" applyNumberFormat="1" applyFont="1" applyBorder="1" applyAlignment="1">
      <alignment horizontal="right"/>
    </xf>
    <xf numFmtId="37" fontId="8" fillId="0" borderId="11" xfId="0" applyNumberFormat="1" applyFont="1" applyBorder="1" applyAlignment="1">
      <alignment horizontal="right"/>
    </xf>
    <xf numFmtId="37" fontId="10" fillId="0" borderId="0" xfId="0" applyNumberFormat="1" applyFont="1" applyAlignment="1">
      <alignment horizontal="center"/>
    </xf>
    <xf numFmtId="3" fontId="9" fillId="0" borderId="1" xfId="5" applyNumberFormat="1" applyFont="1" applyBorder="1"/>
    <xf numFmtId="4" fontId="10" fillId="0" borderId="0" xfId="0" applyNumberFormat="1" applyFont="1" applyAlignment="1">
      <alignment horizontal="right"/>
    </xf>
    <xf numFmtId="4" fontId="10" fillId="0" borderId="0" xfId="0" applyNumberFormat="1" applyFont="1"/>
    <xf numFmtId="0" fontId="8" fillId="0" borderId="0" xfId="0" applyFont="1" applyAlignment="1">
      <alignment horizontal="center"/>
    </xf>
    <xf numFmtId="37" fontId="10" fillId="0" borderId="0" xfId="0" applyNumberFormat="1" applyFont="1" applyAlignment="1">
      <alignment horizontal="right"/>
    </xf>
    <xf numFmtId="3" fontId="10" fillId="0" borderId="0" xfId="2" applyNumberFormat="1" applyFont="1" applyFill="1" applyBorder="1"/>
    <xf numFmtId="3" fontId="10" fillId="0" borderId="0" xfId="5" applyNumberFormat="1" applyFont="1"/>
    <xf numFmtId="37" fontId="8" fillId="0" borderId="8" xfId="0" quotePrefix="1" applyNumberFormat="1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37" fontId="8" fillId="0" borderId="8" xfId="0" applyNumberFormat="1" applyFont="1" applyBorder="1" applyAlignment="1">
      <alignment horizontal="left"/>
    </xf>
    <xf numFmtId="2" fontId="8" fillId="0" borderId="8" xfId="0" applyNumberFormat="1" applyFont="1" applyBorder="1"/>
    <xf numFmtId="37" fontId="8" fillId="0" borderId="9" xfId="0" applyNumberFormat="1" applyFont="1" applyBorder="1" applyAlignment="1">
      <alignment horizontal="left"/>
    </xf>
    <xf numFmtId="3" fontId="10" fillId="0" borderId="0" xfId="6" applyNumberFormat="1" applyFont="1"/>
    <xf numFmtId="0" fontId="0" fillId="0" borderId="8" xfId="0" applyBorder="1"/>
    <xf numFmtId="166" fontId="8" fillId="0" borderId="0" xfId="0" applyNumberFormat="1" applyFont="1" applyAlignment="1">
      <alignment horizontal="left"/>
    </xf>
    <xf numFmtId="166" fontId="8" fillId="0" borderId="0" xfId="0" applyNumberFormat="1" applyFont="1"/>
    <xf numFmtId="0" fontId="8" fillId="0" borderId="1" xfId="0" applyFont="1" applyBorder="1"/>
    <xf numFmtId="37" fontId="8" fillId="0" borderId="2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left"/>
    </xf>
    <xf numFmtId="37" fontId="8" fillId="0" borderId="8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2" fontId="10" fillId="0" borderId="0" xfId="0" applyNumberFormat="1" applyFont="1"/>
    <xf numFmtId="1" fontId="10" fillId="0" borderId="0" xfId="0" applyNumberFormat="1" applyFont="1"/>
    <xf numFmtId="0" fontId="10" fillId="0" borderId="8" xfId="0" applyFont="1" applyBorder="1"/>
    <xf numFmtId="37" fontId="10" fillId="0" borderId="8" xfId="0" applyNumberFormat="1" applyFont="1" applyBorder="1" applyAlignment="1">
      <alignment horizontal="left"/>
    </xf>
    <xf numFmtId="166" fontId="10" fillId="0" borderId="8" xfId="0" applyNumberFormat="1" applyFont="1" applyBorder="1"/>
    <xf numFmtId="1" fontId="8" fillId="0" borderId="0" xfId="0" applyNumberFormat="1" applyFont="1"/>
    <xf numFmtId="37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center"/>
    </xf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0" fontId="8" fillId="0" borderId="0" xfId="0" quotePrefix="1" applyFont="1"/>
    <xf numFmtId="3" fontId="8" fillId="0" borderId="0" xfId="4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11" fillId="0" borderId="0" xfId="0" applyFont="1"/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0" fontId="11" fillId="0" borderId="0" xfId="0" applyFont="1" applyAlignment="1">
      <alignment horizontal="left"/>
    </xf>
    <xf numFmtId="37" fontId="8" fillId="0" borderId="7" xfId="0" applyNumberFormat="1" applyFont="1" applyBorder="1" applyAlignment="1">
      <alignment horizontal="center"/>
    </xf>
    <xf numFmtId="37" fontId="8" fillId="0" borderId="13" xfId="0" applyNumberFormat="1" applyFont="1" applyBorder="1" applyAlignment="1">
      <alignment horizontal="center"/>
    </xf>
    <xf numFmtId="37" fontId="8" fillId="0" borderId="11" xfId="0" applyNumberFormat="1" applyFont="1" applyBorder="1" applyAlignment="1">
      <alignment horizontal="center"/>
    </xf>
    <xf numFmtId="37" fontId="8" fillId="0" borderId="12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8" fillId="0" borderId="14" xfId="0" applyNumberFormat="1" applyFont="1" applyBorder="1" applyAlignment="1">
      <alignment horizontal="center"/>
    </xf>
    <xf numFmtId="37" fontId="8" fillId="0" borderId="2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37" fontId="8" fillId="0" borderId="6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3" xfId="0" applyNumberFormat="1" applyFont="1" applyBorder="1" applyAlignment="1">
      <alignment horizontal="center" vertic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</cellXfs>
  <cellStyles count="9">
    <cellStyle name="Comma" xfId="1" builtinId="3"/>
    <cellStyle name="Comma [0]" xfId="2" builtinId="6"/>
    <cellStyle name="Comma 2" xfId="8" xr:uid="{36A52E57-6054-4E56-956D-749944BE9C1E}"/>
    <cellStyle name="Normal" xfId="0" builtinId="0"/>
    <cellStyle name="Normal 2" xfId="7" xr:uid="{5E47A057-0BDC-4F29-AEE5-908101658610}"/>
    <cellStyle name="Normal 3" xfId="3" xr:uid="{00000000-0005-0000-0000-000003000000}"/>
    <cellStyle name="Normal 6" xfId="5" xr:uid="{00000000-0005-0000-0000-000004000000}"/>
    <cellStyle name="Normal 9" xfId="6" xr:uid="{00000000-0005-0000-0000-000005000000}"/>
    <cellStyle name="Normal_IMP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0"/>
  <sheetViews>
    <sheetView tabSelected="1" topLeftCell="A97" zoomScale="40" zoomScaleNormal="40" workbookViewId="0">
      <selection activeCell="Q97" sqref="Q97"/>
    </sheetView>
  </sheetViews>
  <sheetFormatPr defaultColWidth="9.1796875" defaultRowHeight="21" x14ac:dyDescent="0.5"/>
  <cols>
    <col min="1" max="1" width="5.54296875" style="1" customWidth="1"/>
    <col min="2" max="2" width="52.1796875" style="1" customWidth="1"/>
    <col min="3" max="3" width="12.453125" style="1" customWidth="1"/>
    <col min="4" max="4" width="18.1796875" style="1" customWidth="1"/>
    <col min="5" max="5" width="15.54296875" style="1" customWidth="1"/>
    <col min="6" max="6" width="17.1796875" style="1" customWidth="1"/>
    <col min="7" max="7" width="16.54296875" style="1" bestFit="1" customWidth="1"/>
    <col min="8" max="8" width="16" style="1" customWidth="1"/>
    <col min="9" max="9" width="17" style="1" customWidth="1"/>
    <col min="10" max="11" width="17.453125" style="1" customWidth="1"/>
    <col min="12" max="12" width="16.1796875" style="1" customWidth="1"/>
    <col min="13" max="13" width="14.54296875" style="1" customWidth="1"/>
    <col min="14" max="14" width="13.81640625" style="25" customWidth="1"/>
    <col min="15" max="15" width="13.54296875" style="25" customWidth="1"/>
    <col min="16" max="16" width="14.81640625" style="1" customWidth="1"/>
    <col min="17" max="18" width="15.1796875" style="1" customWidth="1"/>
    <col min="19" max="19" width="15.81640625" style="9" customWidth="1"/>
    <col min="20" max="20" width="16.1796875" style="24" customWidth="1"/>
    <col min="21" max="21" width="14.1796875" style="24" bestFit="1" customWidth="1"/>
    <col min="22" max="22" width="9.1796875" style="10" customWidth="1"/>
    <col min="23" max="23" width="19.81640625" style="1" bestFit="1" customWidth="1"/>
    <col min="24" max="16384" width="9.1796875" style="1"/>
  </cols>
  <sheetData>
    <row r="1" spans="1:23" x14ac:dyDescent="0.5">
      <c r="A1" s="104" t="s">
        <v>125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23" x14ac:dyDescent="0.5">
      <c r="E2" s="2"/>
      <c r="H2" s="2"/>
      <c r="K2" s="2"/>
      <c r="O2" s="26" t="s">
        <v>103</v>
      </c>
    </row>
    <row r="3" spans="1:23" x14ac:dyDescent="0.5">
      <c r="E3" s="2"/>
      <c r="H3" s="2"/>
      <c r="K3" s="2"/>
      <c r="O3" s="26" t="s">
        <v>107</v>
      </c>
    </row>
    <row r="4" spans="1:23" x14ac:dyDescent="0.5">
      <c r="A4" s="27"/>
      <c r="B4" s="106" t="s">
        <v>95</v>
      </c>
      <c r="C4" s="28" t="s">
        <v>92</v>
      </c>
      <c r="D4" s="29" t="s">
        <v>122</v>
      </c>
      <c r="E4" s="30"/>
      <c r="F4" s="31"/>
      <c r="G4" s="113" t="s">
        <v>119</v>
      </c>
      <c r="H4" s="114"/>
      <c r="I4" s="115"/>
      <c r="J4" s="29" t="s">
        <v>121</v>
      </c>
      <c r="K4" s="30"/>
      <c r="L4" s="31"/>
      <c r="M4" s="32"/>
      <c r="N4" s="33" t="s">
        <v>123</v>
      </c>
      <c r="O4" s="34"/>
      <c r="P4" s="35"/>
      <c r="Q4" s="35"/>
      <c r="R4" s="36" t="s">
        <v>0</v>
      </c>
      <c r="S4" s="15"/>
    </row>
    <row r="5" spans="1:23" x14ac:dyDescent="0.5">
      <c r="A5" s="37" t="s">
        <v>1</v>
      </c>
      <c r="B5" s="107"/>
      <c r="C5" s="12" t="s">
        <v>93</v>
      </c>
      <c r="D5" s="38" t="s">
        <v>94</v>
      </c>
      <c r="E5" s="109" t="s">
        <v>98</v>
      </c>
      <c r="F5" s="110"/>
      <c r="G5" s="38"/>
      <c r="H5" s="109" t="s">
        <v>98</v>
      </c>
      <c r="I5" s="110"/>
      <c r="J5" s="39"/>
      <c r="K5" s="109" t="s">
        <v>98</v>
      </c>
      <c r="L5" s="110"/>
      <c r="M5" s="102" t="s">
        <v>120</v>
      </c>
      <c r="N5" s="103"/>
      <c r="O5" s="105"/>
      <c r="P5" s="102" t="s">
        <v>124</v>
      </c>
      <c r="Q5" s="103"/>
      <c r="R5" s="103"/>
      <c r="S5" s="15"/>
    </row>
    <row r="6" spans="1:23" x14ac:dyDescent="0.5">
      <c r="A6" s="40" t="s">
        <v>2</v>
      </c>
      <c r="B6" s="107"/>
      <c r="C6" s="12" t="s">
        <v>96</v>
      </c>
      <c r="D6" s="41" t="s">
        <v>97</v>
      </c>
      <c r="E6" s="111"/>
      <c r="F6" s="112"/>
      <c r="G6" s="41" t="s">
        <v>97</v>
      </c>
      <c r="H6" s="111"/>
      <c r="I6" s="112"/>
      <c r="J6" s="42" t="s">
        <v>97</v>
      </c>
      <c r="K6" s="111"/>
      <c r="L6" s="112"/>
      <c r="M6" s="42" t="s">
        <v>97</v>
      </c>
      <c r="N6" s="102" t="s">
        <v>98</v>
      </c>
      <c r="O6" s="105"/>
      <c r="P6" s="42" t="s">
        <v>97</v>
      </c>
      <c r="Q6" s="102" t="s">
        <v>98</v>
      </c>
      <c r="R6" s="103"/>
      <c r="S6" s="15"/>
    </row>
    <row r="7" spans="1:23" x14ac:dyDescent="0.5">
      <c r="A7" s="43"/>
      <c r="B7" s="108"/>
      <c r="C7" s="44" t="s">
        <v>99</v>
      </c>
      <c r="D7" s="38"/>
      <c r="E7" s="45" t="s">
        <v>100</v>
      </c>
      <c r="F7" s="46" t="s">
        <v>101</v>
      </c>
      <c r="G7" s="38"/>
      <c r="H7" s="45" t="s">
        <v>100</v>
      </c>
      <c r="I7" s="46" t="s">
        <v>101</v>
      </c>
      <c r="J7" s="47"/>
      <c r="K7" s="45" t="s">
        <v>100</v>
      </c>
      <c r="L7" s="46" t="s">
        <v>102</v>
      </c>
      <c r="M7" s="48"/>
      <c r="N7" s="49" t="s">
        <v>104</v>
      </c>
      <c r="O7" s="50" t="s">
        <v>102</v>
      </c>
      <c r="P7" s="48"/>
      <c r="Q7" s="47" t="s">
        <v>104</v>
      </c>
      <c r="R7" s="51" t="s">
        <v>102</v>
      </c>
      <c r="S7" s="52"/>
      <c r="T7" s="52"/>
      <c r="U7" s="52"/>
    </row>
    <row r="8" spans="1:23" x14ac:dyDescent="0.5">
      <c r="A8" s="3"/>
      <c r="B8" s="3" t="s">
        <v>3</v>
      </c>
      <c r="D8" s="53"/>
      <c r="E8" s="14">
        <v>855525</v>
      </c>
      <c r="F8" s="7">
        <v>3055859</v>
      </c>
      <c r="G8" s="53"/>
      <c r="H8" s="7">
        <v>635746</v>
      </c>
      <c r="I8" s="7">
        <v>2267729</v>
      </c>
      <c r="J8" s="16"/>
      <c r="K8" s="7">
        <v>822410</v>
      </c>
      <c r="L8" s="7">
        <v>2951470</v>
      </c>
      <c r="M8" s="54"/>
      <c r="N8" s="55">
        <f>ROUND(E8/H8*100-100,2)</f>
        <v>34.57</v>
      </c>
      <c r="O8" s="55">
        <f>ROUND(F8/I8*100-100,2)</f>
        <v>34.75</v>
      </c>
      <c r="P8" s="54"/>
      <c r="Q8" s="55">
        <f>ROUND(E8/K8*100-100,2)</f>
        <v>4.03</v>
      </c>
      <c r="R8" s="55">
        <f>ROUND(F8/L8*100-100,2)</f>
        <v>3.54</v>
      </c>
      <c r="S8" s="17"/>
    </row>
    <row r="9" spans="1:23" x14ac:dyDescent="0.5">
      <c r="A9" s="3"/>
      <c r="B9" s="3"/>
      <c r="C9" s="56"/>
      <c r="D9" s="7"/>
      <c r="E9" s="7"/>
      <c r="F9" s="7"/>
      <c r="G9" s="7"/>
      <c r="H9" s="7"/>
      <c r="I9" s="7"/>
      <c r="J9" s="7"/>
      <c r="K9" s="7"/>
      <c r="L9" s="7"/>
      <c r="M9" s="55"/>
      <c r="N9" s="55"/>
      <c r="O9" s="55"/>
      <c r="P9" s="54"/>
      <c r="Q9" s="55"/>
      <c r="R9" s="55"/>
      <c r="S9" s="15"/>
    </row>
    <row r="10" spans="1:23" x14ac:dyDescent="0.5">
      <c r="A10" s="12" t="s">
        <v>5</v>
      </c>
      <c r="B10" s="3" t="s">
        <v>6</v>
      </c>
      <c r="C10" s="52"/>
      <c r="D10" s="57"/>
      <c r="E10" s="7">
        <f>SUM(E11,E14:E24)</f>
        <v>174840.75116074967</v>
      </c>
      <c r="F10" s="7">
        <f>SUM(F11,F14:F24)</f>
        <v>624444.63603354583</v>
      </c>
      <c r="G10" s="57"/>
      <c r="H10" s="7">
        <f>SUM(H11,H14:H24)</f>
        <v>113815</v>
      </c>
      <c r="I10" s="7">
        <f>SUM(I11,I14:I24)</f>
        <v>405983</v>
      </c>
      <c r="J10" s="57"/>
      <c r="K10" s="7">
        <f>SUM(K11,K14:K24)</f>
        <v>182129</v>
      </c>
      <c r="L10" s="7">
        <f>SUM(L11,L14:L24)</f>
        <v>653623</v>
      </c>
      <c r="M10" s="54"/>
      <c r="N10" s="55">
        <f t="shared" ref="N10:O16" si="0">ROUND(E10/H10*100-100,2)</f>
        <v>53.62</v>
      </c>
      <c r="O10" s="55">
        <f t="shared" si="0"/>
        <v>53.81</v>
      </c>
      <c r="P10" s="54"/>
      <c r="Q10" s="55">
        <f t="shared" ref="Q10:R16" si="1">ROUND(E10/K10*100-100,2)</f>
        <v>-4</v>
      </c>
      <c r="R10" s="55">
        <f t="shared" si="1"/>
        <v>-4.46</v>
      </c>
      <c r="S10" s="15"/>
      <c r="W10" s="11"/>
    </row>
    <row r="11" spans="1:23" x14ac:dyDescent="0.5">
      <c r="A11" s="8"/>
      <c r="B11" s="3" t="s">
        <v>8</v>
      </c>
      <c r="C11" s="12" t="s">
        <v>9</v>
      </c>
      <c r="D11" s="7">
        <f t="shared" ref="D11:F11" si="2">SUM(D12:D13)</f>
        <v>613865.39854509989</v>
      </c>
      <c r="E11" s="7">
        <f t="shared" si="2"/>
        <v>102459.78545566255</v>
      </c>
      <c r="F11" s="7">
        <f t="shared" si="2"/>
        <v>365907.13069987152</v>
      </c>
      <c r="G11" s="7">
        <f t="shared" ref="G11:L11" si="3">SUM(G12:G13)</f>
        <v>399401</v>
      </c>
      <c r="H11" s="7">
        <f t="shared" si="3"/>
        <v>47749</v>
      </c>
      <c r="I11" s="7">
        <f t="shared" si="3"/>
        <v>170292</v>
      </c>
      <c r="J11" s="7">
        <f t="shared" si="3"/>
        <v>577617</v>
      </c>
      <c r="K11" s="7">
        <f t="shared" si="3"/>
        <v>88902</v>
      </c>
      <c r="L11" s="7">
        <f t="shared" si="3"/>
        <v>319052</v>
      </c>
      <c r="M11" s="55">
        <f t="shared" ref="M11:M16" si="4">ROUND(D11/G11*100-100,2)</f>
        <v>53.7</v>
      </c>
      <c r="N11" s="55">
        <f t="shared" si="0"/>
        <v>114.58</v>
      </c>
      <c r="O11" s="55">
        <f t="shared" si="0"/>
        <v>114.87</v>
      </c>
      <c r="P11" s="55">
        <f t="shared" ref="P11:P16" si="5">ROUND(D11/J11*100-100,2)</f>
        <v>6.28</v>
      </c>
      <c r="Q11" s="55">
        <f t="shared" si="1"/>
        <v>15.25</v>
      </c>
      <c r="R11" s="55">
        <f t="shared" si="1"/>
        <v>14.69</v>
      </c>
      <c r="S11" s="15"/>
      <c r="T11" s="9"/>
      <c r="U11" s="9"/>
      <c r="W11" s="11"/>
    </row>
    <row r="12" spans="1:23" x14ac:dyDescent="0.5">
      <c r="B12" s="3" t="s">
        <v>10</v>
      </c>
      <c r="C12" s="12" t="s">
        <v>9</v>
      </c>
      <c r="D12" s="58">
        <v>186674</v>
      </c>
      <c r="E12" s="6">
        <v>55839.538404074789</v>
      </c>
      <c r="F12" s="7">
        <v>199445.70680499932</v>
      </c>
      <c r="G12" s="21">
        <v>34201</v>
      </c>
      <c r="H12" s="6">
        <v>10441</v>
      </c>
      <c r="I12" s="7">
        <v>37238</v>
      </c>
      <c r="J12" s="7">
        <v>70753</v>
      </c>
      <c r="K12" s="7">
        <v>21674</v>
      </c>
      <c r="L12" s="7">
        <v>77782</v>
      </c>
      <c r="M12" s="55">
        <f t="shared" si="4"/>
        <v>445.81</v>
      </c>
      <c r="N12" s="55">
        <f t="shared" si="0"/>
        <v>434.81</v>
      </c>
      <c r="O12" s="55">
        <f t="shared" si="0"/>
        <v>435.6</v>
      </c>
      <c r="P12" s="55">
        <f t="shared" si="5"/>
        <v>163.84</v>
      </c>
      <c r="Q12" s="55">
        <f t="shared" si="1"/>
        <v>157.63</v>
      </c>
      <c r="R12" s="55">
        <f t="shared" si="1"/>
        <v>156.41999999999999</v>
      </c>
      <c r="S12" s="15">
        <f>IFERROR(E12/D12*1000,"")</f>
        <v>299.12863282553963</v>
      </c>
      <c r="T12" s="9">
        <f>IFERROR(H12/G12*1000,"")</f>
        <v>305.28347124353087</v>
      </c>
      <c r="U12" s="9">
        <f>IFERROR(K12/J12*1000,"")</f>
        <v>306.33330035475524</v>
      </c>
      <c r="W12" s="11"/>
    </row>
    <row r="13" spans="1:23" x14ac:dyDescent="0.5">
      <c r="B13" s="3" t="s">
        <v>11</v>
      </c>
      <c r="C13" s="12" t="s">
        <v>9</v>
      </c>
      <c r="D13" s="58">
        <v>427191.39854509989</v>
      </c>
      <c r="E13" s="6">
        <v>46620.247051587772</v>
      </c>
      <c r="F13" s="7">
        <v>166461.42389487219</v>
      </c>
      <c r="G13" s="21">
        <v>365200</v>
      </c>
      <c r="H13" s="6">
        <v>37308</v>
      </c>
      <c r="I13" s="7">
        <v>133054</v>
      </c>
      <c r="J13" s="7">
        <v>506864</v>
      </c>
      <c r="K13" s="7">
        <v>67228</v>
      </c>
      <c r="L13" s="7">
        <v>241270</v>
      </c>
      <c r="M13" s="55">
        <f t="shared" si="4"/>
        <v>16.97</v>
      </c>
      <c r="N13" s="55">
        <f t="shared" si="0"/>
        <v>24.96</v>
      </c>
      <c r="O13" s="55">
        <f t="shared" si="0"/>
        <v>25.11</v>
      </c>
      <c r="P13" s="55">
        <f t="shared" si="5"/>
        <v>-15.72</v>
      </c>
      <c r="Q13" s="55">
        <f t="shared" si="1"/>
        <v>-30.65</v>
      </c>
      <c r="R13" s="55">
        <f t="shared" si="1"/>
        <v>-31.01</v>
      </c>
      <c r="S13" s="15">
        <f t="shared" ref="S13:S23" si="6">IFERROR(E13/D13*1000,"")</f>
        <v>109.13198910456511</v>
      </c>
      <c r="T13" s="9">
        <f t="shared" ref="T13:T23" si="7">IFERROR(H13/G13*1000,"")</f>
        <v>102.15772179627601</v>
      </c>
      <c r="U13" s="9">
        <f>IFERROR(K13/J13*1000,"")</f>
        <v>132.63518419142017</v>
      </c>
      <c r="W13" s="11"/>
    </row>
    <row r="14" spans="1:23" x14ac:dyDescent="0.5">
      <c r="A14" s="8"/>
      <c r="B14" s="3" t="s">
        <v>12</v>
      </c>
      <c r="C14" s="12" t="s">
        <v>9</v>
      </c>
      <c r="D14" s="6">
        <v>16558.521769999999</v>
      </c>
      <c r="E14" s="6">
        <v>9896.253381238299</v>
      </c>
      <c r="F14" s="7">
        <v>35353.11157466485</v>
      </c>
      <c r="G14" s="6">
        <v>19404</v>
      </c>
      <c r="H14" s="6">
        <v>12530</v>
      </c>
      <c r="I14" s="7">
        <v>44708</v>
      </c>
      <c r="J14" s="7">
        <v>15305</v>
      </c>
      <c r="K14" s="7">
        <v>8436</v>
      </c>
      <c r="L14" s="7">
        <v>30277</v>
      </c>
      <c r="M14" s="55">
        <f t="shared" si="4"/>
        <v>-14.66</v>
      </c>
      <c r="N14" s="55">
        <f t="shared" si="0"/>
        <v>-21.02</v>
      </c>
      <c r="O14" s="55">
        <f t="shared" si="0"/>
        <v>-20.92</v>
      </c>
      <c r="P14" s="55">
        <f t="shared" si="5"/>
        <v>8.19</v>
      </c>
      <c r="Q14" s="55">
        <f t="shared" si="1"/>
        <v>17.309999999999999</v>
      </c>
      <c r="R14" s="55">
        <f t="shared" si="1"/>
        <v>16.77</v>
      </c>
      <c r="S14" s="15">
        <f t="shared" si="6"/>
        <v>597.65319143209365</v>
      </c>
      <c r="T14" s="9">
        <f t="shared" si="7"/>
        <v>645.74314574314576</v>
      </c>
      <c r="U14" s="9">
        <f t="shared" ref="U14:U23" si="8">IFERROR(K14/J14*1000,"")</f>
        <v>551.19242077752369</v>
      </c>
      <c r="W14" s="11"/>
    </row>
    <row r="15" spans="1:23" x14ac:dyDescent="0.5">
      <c r="A15" s="8"/>
      <c r="B15" s="3" t="s">
        <v>13</v>
      </c>
      <c r="C15" s="12" t="s">
        <v>9</v>
      </c>
      <c r="D15" s="6">
        <v>84586.493282099997</v>
      </c>
      <c r="E15" s="6">
        <v>11062.323206230092</v>
      </c>
      <c r="F15" s="7">
        <v>39509.412188186892</v>
      </c>
      <c r="G15" s="6">
        <v>84190</v>
      </c>
      <c r="H15" s="6">
        <v>9975</v>
      </c>
      <c r="I15" s="7">
        <v>35588</v>
      </c>
      <c r="J15" s="7">
        <v>96670</v>
      </c>
      <c r="K15" s="7">
        <v>11548</v>
      </c>
      <c r="L15" s="7">
        <v>41442</v>
      </c>
      <c r="M15" s="55">
        <f t="shared" si="4"/>
        <v>0.47</v>
      </c>
      <c r="N15" s="55">
        <f t="shared" si="0"/>
        <v>10.9</v>
      </c>
      <c r="O15" s="55">
        <f t="shared" si="0"/>
        <v>11.02</v>
      </c>
      <c r="P15" s="55">
        <f t="shared" si="5"/>
        <v>-12.5</v>
      </c>
      <c r="Q15" s="55">
        <f t="shared" si="1"/>
        <v>-4.21</v>
      </c>
      <c r="R15" s="55">
        <f t="shared" si="1"/>
        <v>-4.66</v>
      </c>
      <c r="S15" s="15">
        <f t="shared" si="6"/>
        <v>130.78120131232674</v>
      </c>
      <c r="T15" s="9">
        <f t="shared" si="7"/>
        <v>118.482004988716</v>
      </c>
      <c r="U15" s="9">
        <f t="shared" si="8"/>
        <v>119.45794972587153</v>
      </c>
      <c r="W15" s="11"/>
    </row>
    <row r="16" spans="1:23" x14ac:dyDescent="0.5">
      <c r="A16" s="8"/>
      <c r="B16" s="3" t="s">
        <v>14</v>
      </c>
      <c r="C16" s="12" t="s">
        <v>9</v>
      </c>
      <c r="D16" s="6">
        <v>92489.598387099963</v>
      </c>
      <c r="E16" s="6">
        <v>6670.2327545516055</v>
      </c>
      <c r="F16" s="7">
        <v>23826.350177646389</v>
      </c>
      <c r="G16" s="6">
        <v>53737</v>
      </c>
      <c r="H16" s="6">
        <v>4564</v>
      </c>
      <c r="I16" s="7">
        <v>16283</v>
      </c>
      <c r="J16" s="7">
        <v>140823</v>
      </c>
      <c r="K16" s="7">
        <v>9495</v>
      </c>
      <c r="L16" s="7">
        <v>34076</v>
      </c>
      <c r="M16" s="55">
        <f t="shared" si="4"/>
        <v>72.12</v>
      </c>
      <c r="N16" s="55">
        <f t="shared" si="0"/>
        <v>46.15</v>
      </c>
      <c r="O16" s="55">
        <f t="shared" si="0"/>
        <v>46.33</v>
      </c>
      <c r="P16" s="55">
        <f t="shared" si="5"/>
        <v>-34.32</v>
      </c>
      <c r="Q16" s="55">
        <f t="shared" si="1"/>
        <v>-29.75</v>
      </c>
      <c r="R16" s="55">
        <f t="shared" si="1"/>
        <v>-30.08</v>
      </c>
      <c r="S16" s="15">
        <f t="shared" si="6"/>
        <v>72.11873411574831</v>
      </c>
      <c r="T16" s="9">
        <f>IFERROR(H16/G16*1000,"")</f>
        <v>84.932169641029446</v>
      </c>
      <c r="U16" s="9">
        <f t="shared" si="8"/>
        <v>67.425065507765069</v>
      </c>
      <c r="W16" s="11"/>
    </row>
    <row r="17" spans="1:23" x14ac:dyDescent="0.5">
      <c r="A17" s="8"/>
      <c r="B17" s="3" t="s">
        <v>105</v>
      </c>
      <c r="C17" s="12" t="s">
        <v>9</v>
      </c>
      <c r="D17" s="6">
        <v>0</v>
      </c>
      <c r="E17" s="7">
        <v>0</v>
      </c>
      <c r="F17" s="7">
        <v>0</v>
      </c>
      <c r="G17" s="6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15" t="str">
        <f t="shared" si="6"/>
        <v/>
      </c>
      <c r="T17" s="9" t="str">
        <f t="shared" si="7"/>
        <v/>
      </c>
      <c r="U17" s="9" t="str">
        <f t="shared" si="8"/>
        <v/>
      </c>
      <c r="W17" s="11"/>
    </row>
    <row r="18" spans="1:23" x14ac:dyDescent="0.5">
      <c r="A18" s="8"/>
      <c r="B18" s="3" t="s">
        <v>15</v>
      </c>
      <c r="C18" s="12" t="s">
        <v>9</v>
      </c>
      <c r="D18" s="6">
        <v>4032.2507600000004</v>
      </c>
      <c r="E18" s="6">
        <v>3775.1510077550001</v>
      </c>
      <c r="F18" s="7">
        <v>13478.679569129801</v>
      </c>
      <c r="G18" s="6">
        <v>3130</v>
      </c>
      <c r="H18" s="6">
        <v>3173</v>
      </c>
      <c r="I18" s="7">
        <v>11316</v>
      </c>
      <c r="J18" s="7">
        <v>2617</v>
      </c>
      <c r="K18" s="7">
        <v>3085</v>
      </c>
      <c r="L18" s="7">
        <v>11071</v>
      </c>
      <c r="M18" s="55">
        <f t="shared" ref="M18:O18" si="9">ROUND(D18/G18*100-100,2)</f>
        <v>28.83</v>
      </c>
      <c r="N18" s="55">
        <f t="shared" si="9"/>
        <v>18.98</v>
      </c>
      <c r="O18" s="55">
        <f t="shared" si="9"/>
        <v>19.11</v>
      </c>
      <c r="P18" s="55">
        <f>ROUND(D18/J18*100-100,2)</f>
        <v>54.08</v>
      </c>
      <c r="Q18" s="55">
        <f>ROUND(E18/K18*100-100,2)</f>
        <v>22.37</v>
      </c>
      <c r="R18" s="55">
        <f>ROUND(F18/L18*100-100,2)</f>
        <v>21.75</v>
      </c>
      <c r="S18" s="15">
        <f t="shared" si="6"/>
        <v>936.23914593917755</v>
      </c>
      <c r="T18" s="9">
        <f t="shared" si="7"/>
        <v>1013.738019169329</v>
      </c>
      <c r="U18" s="9">
        <f t="shared" si="8"/>
        <v>1178.8307222009935</v>
      </c>
      <c r="W18" s="11"/>
    </row>
    <row r="19" spans="1:23" x14ac:dyDescent="0.5">
      <c r="A19" s="8"/>
      <c r="B19" s="3" t="s">
        <v>16</v>
      </c>
      <c r="C19" s="12" t="s">
        <v>9</v>
      </c>
      <c r="D19" s="6">
        <v>0</v>
      </c>
      <c r="E19" s="6">
        <v>0</v>
      </c>
      <c r="F19" s="7">
        <v>0</v>
      </c>
      <c r="G19" s="6">
        <v>0</v>
      </c>
      <c r="H19" s="6">
        <v>0</v>
      </c>
      <c r="I19" s="7">
        <v>0</v>
      </c>
      <c r="J19" s="7">
        <v>0</v>
      </c>
      <c r="K19" s="7">
        <v>0</v>
      </c>
      <c r="L19" s="7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15" t="str">
        <f t="shared" si="6"/>
        <v/>
      </c>
      <c r="T19" s="9" t="str">
        <f t="shared" si="7"/>
        <v/>
      </c>
      <c r="U19" s="9" t="str">
        <f t="shared" si="8"/>
        <v/>
      </c>
      <c r="W19" s="11"/>
    </row>
    <row r="20" spans="1:23" x14ac:dyDescent="0.5">
      <c r="A20" s="8"/>
      <c r="B20" s="3" t="s">
        <v>17</v>
      </c>
      <c r="C20" s="12" t="s">
        <v>9</v>
      </c>
      <c r="D20" s="6">
        <v>2669.3677775000001</v>
      </c>
      <c r="E20" s="6">
        <v>2373.8747119646082</v>
      </c>
      <c r="F20" s="7">
        <v>8478.6694819462646</v>
      </c>
      <c r="G20" s="6">
        <v>2835</v>
      </c>
      <c r="H20" s="6">
        <v>2095</v>
      </c>
      <c r="I20" s="7">
        <v>7475</v>
      </c>
      <c r="J20" s="7">
        <v>2545</v>
      </c>
      <c r="K20" s="7">
        <v>2315</v>
      </c>
      <c r="L20" s="7">
        <v>8307</v>
      </c>
      <c r="M20" s="55">
        <f t="shared" ref="M20:O21" si="10">ROUND(D20/G20*100-100,2)</f>
        <v>-5.84</v>
      </c>
      <c r="N20" s="55">
        <f t="shared" si="10"/>
        <v>13.31</v>
      </c>
      <c r="O20" s="55">
        <f t="shared" si="10"/>
        <v>13.43</v>
      </c>
      <c r="P20" s="55">
        <f t="shared" ref="P20:R21" si="11">ROUND(D20/J20*100-100,2)</f>
        <v>4.8899999999999997</v>
      </c>
      <c r="Q20" s="55">
        <f t="shared" si="11"/>
        <v>2.54</v>
      </c>
      <c r="R20" s="55">
        <f t="shared" si="11"/>
        <v>2.0699999999999998</v>
      </c>
      <c r="S20" s="15">
        <f t="shared" si="6"/>
        <v>889.30222803088748</v>
      </c>
      <c r="T20" s="9">
        <f t="shared" si="7"/>
        <v>738.97707231040567</v>
      </c>
      <c r="U20" s="9">
        <f t="shared" si="8"/>
        <v>909.62671905697448</v>
      </c>
      <c r="W20" s="11"/>
    </row>
    <row r="21" spans="1:23" x14ac:dyDescent="0.5">
      <c r="A21" s="8"/>
      <c r="B21" s="3" t="s">
        <v>18</v>
      </c>
      <c r="C21" s="12" t="s">
        <v>9</v>
      </c>
      <c r="D21" s="59">
        <v>20582.535962700007</v>
      </c>
      <c r="E21" s="6">
        <v>5695.9323676455051</v>
      </c>
      <c r="F21" s="7">
        <v>20345.365718578349</v>
      </c>
      <c r="G21" s="59">
        <v>16648</v>
      </c>
      <c r="H21" s="6">
        <v>4928</v>
      </c>
      <c r="I21" s="7">
        <v>17579</v>
      </c>
      <c r="J21" s="7">
        <v>15637</v>
      </c>
      <c r="K21" s="7">
        <v>4710</v>
      </c>
      <c r="L21" s="7">
        <v>16902</v>
      </c>
      <c r="M21" s="55">
        <f t="shared" si="10"/>
        <v>23.63</v>
      </c>
      <c r="N21" s="55">
        <f t="shared" si="10"/>
        <v>15.58</v>
      </c>
      <c r="O21" s="55">
        <f t="shared" si="10"/>
        <v>15.74</v>
      </c>
      <c r="P21" s="55">
        <f t="shared" si="11"/>
        <v>31.63</v>
      </c>
      <c r="Q21" s="55">
        <f t="shared" si="11"/>
        <v>20.93</v>
      </c>
      <c r="R21" s="55">
        <f t="shared" si="11"/>
        <v>20.37</v>
      </c>
      <c r="S21" s="15">
        <f t="shared" si="6"/>
        <v>276.73617954404466</v>
      </c>
      <c r="T21" s="9">
        <f t="shared" si="7"/>
        <v>296.01153291686688</v>
      </c>
      <c r="U21" s="9">
        <f t="shared" si="8"/>
        <v>301.20867174010357</v>
      </c>
      <c r="W21" s="11"/>
    </row>
    <row r="22" spans="1:23" x14ac:dyDescent="0.5">
      <c r="A22" s="8"/>
      <c r="B22" s="3" t="s">
        <v>19</v>
      </c>
      <c r="C22" s="12" t="s">
        <v>9</v>
      </c>
      <c r="D22" s="6">
        <v>0</v>
      </c>
      <c r="E22" s="6">
        <v>0</v>
      </c>
      <c r="F22" s="7">
        <v>0</v>
      </c>
      <c r="G22" s="6">
        <v>0</v>
      </c>
      <c r="H22" s="6">
        <v>0</v>
      </c>
      <c r="I22" s="7">
        <v>0</v>
      </c>
      <c r="J22" s="7">
        <v>124795</v>
      </c>
      <c r="K22" s="7">
        <v>17927</v>
      </c>
      <c r="L22" s="7">
        <v>64338</v>
      </c>
      <c r="M22" s="55">
        <v>0</v>
      </c>
      <c r="N22" s="55">
        <v>0</v>
      </c>
      <c r="O22" s="55">
        <v>0</v>
      </c>
      <c r="P22" s="55">
        <f t="shared" ref="P22" si="12">ROUND(D22/J22*100-100,2)</f>
        <v>-100</v>
      </c>
      <c r="Q22" s="55">
        <f t="shared" ref="Q22" si="13">ROUND(E22/K22*100-100,2)</f>
        <v>-100</v>
      </c>
      <c r="R22" s="55">
        <f t="shared" ref="R22" si="14">ROUND(F22/L22*100-100,2)</f>
        <v>-100</v>
      </c>
      <c r="S22" s="15" t="str">
        <f t="shared" si="6"/>
        <v/>
      </c>
      <c r="T22" s="9" t="str">
        <f t="shared" si="7"/>
        <v/>
      </c>
      <c r="U22" s="9">
        <f t="shared" si="8"/>
        <v>143.65158860531272</v>
      </c>
      <c r="W22" s="11"/>
    </row>
    <row r="23" spans="1:23" x14ac:dyDescent="0.5">
      <c r="A23" s="8"/>
      <c r="B23" s="3" t="s">
        <v>20</v>
      </c>
      <c r="C23" s="12" t="s">
        <v>9</v>
      </c>
      <c r="D23" s="6">
        <v>12175.888769999998</v>
      </c>
      <c r="E23" s="6">
        <v>14406.674830458696</v>
      </c>
      <c r="F23" s="7">
        <v>51468.596514162702</v>
      </c>
      <c r="G23" s="6">
        <v>11177</v>
      </c>
      <c r="H23" s="6">
        <v>13686</v>
      </c>
      <c r="I23" s="7">
        <v>48830</v>
      </c>
      <c r="J23" s="7">
        <v>10526</v>
      </c>
      <c r="K23" s="7">
        <v>12717</v>
      </c>
      <c r="L23" s="7">
        <v>45638</v>
      </c>
      <c r="M23" s="55">
        <f>ROUND(D23/G23*100-100,2)</f>
        <v>8.94</v>
      </c>
      <c r="N23" s="55">
        <f>ROUND(E23/H23*100-100,2)</f>
        <v>5.27</v>
      </c>
      <c r="O23" s="55">
        <f>ROUND(F23/I23*100-100,2)</f>
        <v>5.4</v>
      </c>
      <c r="P23" s="55">
        <f>ROUND(D23/J23*100-100,2)</f>
        <v>15.67</v>
      </c>
      <c r="Q23" s="55">
        <f>ROUND(E23/K23*100-100,2)</f>
        <v>13.29</v>
      </c>
      <c r="R23" s="55">
        <f>ROUND(F23/L23*100-100,2)</f>
        <v>12.78</v>
      </c>
      <c r="S23" s="15">
        <f t="shared" si="6"/>
        <v>1183.2134066430617</v>
      </c>
      <c r="T23" s="9">
        <f t="shared" si="7"/>
        <v>1224.4788404759774</v>
      </c>
      <c r="U23" s="9">
        <f t="shared" si="8"/>
        <v>1208.1512445373362</v>
      </c>
      <c r="W23" s="11"/>
    </row>
    <row r="24" spans="1:23" x14ac:dyDescent="0.5">
      <c r="A24" s="8"/>
      <c r="B24" s="3" t="s">
        <v>21</v>
      </c>
      <c r="C24" s="12" t="s">
        <v>7</v>
      </c>
      <c r="D24" s="54"/>
      <c r="E24" s="6">
        <v>18500.523445243296</v>
      </c>
      <c r="F24" s="7">
        <v>66077.320109359105</v>
      </c>
      <c r="G24" s="54"/>
      <c r="H24" s="6">
        <v>15115</v>
      </c>
      <c r="I24" s="7">
        <v>53912</v>
      </c>
      <c r="J24" s="54"/>
      <c r="K24" s="7">
        <v>22994</v>
      </c>
      <c r="L24" s="7">
        <v>82520</v>
      </c>
      <c r="M24" s="54"/>
      <c r="N24" s="55">
        <f>ROUND(E24/H24*100-100,2)</f>
        <v>22.4</v>
      </c>
      <c r="O24" s="55">
        <f>ROUND(F24/I24*100-100,2)</f>
        <v>22.57</v>
      </c>
      <c r="P24" s="54" t="s">
        <v>4</v>
      </c>
      <c r="Q24" s="55">
        <f>ROUND(E24/K24*100-100,2)</f>
        <v>-19.54</v>
      </c>
      <c r="R24" s="55">
        <f>ROUND(F24/L24*100-100,2)</f>
        <v>-19.93</v>
      </c>
      <c r="S24" s="15"/>
      <c r="T24" s="9"/>
      <c r="U24" s="9"/>
      <c r="W24" s="11"/>
    </row>
    <row r="25" spans="1:23" x14ac:dyDescent="0.5">
      <c r="A25" s="8"/>
      <c r="B25" s="3"/>
      <c r="C25" s="12"/>
      <c r="D25" s="7"/>
      <c r="E25" s="7"/>
      <c r="F25" s="7"/>
      <c r="G25" s="7"/>
      <c r="H25" s="7"/>
      <c r="I25" s="7"/>
      <c r="J25" s="54"/>
      <c r="K25" s="7"/>
      <c r="L25" s="7"/>
      <c r="M25" s="55"/>
      <c r="N25" s="55"/>
      <c r="O25" s="55"/>
      <c r="P25" s="55"/>
      <c r="Q25" s="55"/>
      <c r="R25" s="55"/>
      <c r="S25" s="15"/>
      <c r="T25" s="9"/>
      <c r="U25" s="9"/>
      <c r="W25" s="11"/>
    </row>
    <row r="26" spans="1:23" x14ac:dyDescent="0.5">
      <c r="A26" s="12" t="s">
        <v>23</v>
      </c>
      <c r="B26" s="3" t="s">
        <v>24</v>
      </c>
      <c r="C26" s="12"/>
      <c r="D26" s="57"/>
      <c r="E26" s="7">
        <f t="shared" ref="E26:L26" si="15">SUM(E27:E39)</f>
        <v>486805.42622568342</v>
      </c>
      <c r="F26" s="7">
        <f t="shared" si="15"/>
        <v>1738802.5396219364</v>
      </c>
      <c r="G26" s="57"/>
      <c r="H26" s="7">
        <f t="shared" si="15"/>
        <v>378681</v>
      </c>
      <c r="I26" s="7">
        <f t="shared" si="15"/>
        <v>1350860</v>
      </c>
      <c r="J26" s="57"/>
      <c r="K26" s="7">
        <f t="shared" si="15"/>
        <v>469766</v>
      </c>
      <c r="L26" s="7">
        <f t="shared" si="15"/>
        <v>1685905</v>
      </c>
      <c r="M26" s="54"/>
      <c r="N26" s="55">
        <f>ROUND(E26/H26*100-100,2)</f>
        <v>28.55</v>
      </c>
      <c r="O26" s="55">
        <f>ROUND(F26/I26*100-100,2)</f>
        <v>28.72</v>
      </c>
      <c r="P26" s="54"/>
      <c r="Q26" s="55">
        <f>ROUND(E26/K26*100-100,2)</f>
        <v>3.63</v>
      </c>
      <c r="R26" s="55">
        <f>ROUND(F26/L26*100-100,2)</f>
        <v>3.14</v>
      </c>
      <c r="S26" s="15"/>
      <c r="T26" s="9"/>
      <c r="U26" s="9"/>
      <c r="W26" s="11"/>
    </row>
    <row r="27" spans="1:23" x14ac:dyDescent="0.5">
      <c r="A27" s="8"/>
      <c r="B27" s="3" t="s">
        <v>25</v>
      </c>
      <c r="C27" s="12" t="s">
        <v>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15" t="str">
        <f t="shared" ref="S27:S37" si="16">IFERROR(E27/D27*1000,"")</f>
        <v/>
      </c>
      <c r="T27" s="9" t="str">
        <f t="shared" ref="T27:T37" si="17">IFERROR(H27/G27*1000,"")</f>
        <v/>
      </c>
      <c r="U27" s="9" t="str">
        <f t="shared" ref="U27:U37" si="18">IFERROR(K27/J27*1000,"")</f>
        <v/>
      </c>
      <c r="W27" s="11"/>
    </row>
    <row r="28" spans="1:23" x14ac:dyDescent="0.5">
      <c r="A28" s="8"/>
      <c r="B28" s="3" t="s">
        <v>26</v>
      </c>
      <c r="C28" s="12" t="s">
        <v>9</v>
      </c>
      <c r="D28" s="6">
        <v>30427.946234099967</v>
      </c>
      <c r="E28" s="6">
        <v>20574.497477602588</v>
      </c>
      <c r="F28" s="7">
        <v>73482.673216576048</v>
      </c>
      <c r="G28" s="6">
        <v>22404</v>
      </c>
      <c r="H28" s="6">
        <v>15276</v>
      </c>
      <c r="I28" s="7">
        <v>54491</v>
      </c>
      <c r="J28" s="7">
        <v>24710</v>
      </c>
      <c r="K28" s="7">
        <v>18139</v>
      </c>
      <c r="L28" s="7">
        <v>65099</v>
      </c>
      <c r="M28" s="55">
        <f t="shared" ref="M28:M37" si="19">ROUND(D28/G28*100-100,2)</f>
        <v>35.81</v>
      </c>
      <c r="N28" s="55">
        <f t="shared" ref="N28:N37" si="20">ROUND(E28/H28*100-100,2)</f>
        <v>34.69</v>
      </c>
      <c r="O28" s="55">
        <f t="shared" ref="O28:O37" si="21">ROUND(F28/I28*100-100,2)</f>
        <v>34.85</v>
      </c>
      <c r="P28" s="55">
        <f t="shared" ref="P28:R29" si="22">ROUND(D28/J28*100-100,2)</f>
        <v>23.14</v>
      </c>
      <c r="Q28" s="55">
        <f t="shared" si="22"/>
        <v>13.43</v>
      </c>
      <c r="R28" s="55">
        <f t="shared" si="22"/>
        <v>12.88</v>
      </c>
      <c r="S28" s="15">
        <f t="shared" si="16"/>
        <v>676.17108691171461</v>
      </c>
      <c r="T28" s="9">
        <f t="shared" si="17"/>
        <v>681.84252811997862</v>
      </c>
      <c r="U28" s="9">
        <f t="shared" si="18"/>
        <v>734.07527316875758</v>
      </c>
      <c r="W28" s="11"/>
    </row>
    <row r="29" spans="1:23" x14ac:dyDescent="0.5">
      <c r="A29" s="8"/>
      <c r="B29" s="3" t="s">
        <v>112</v>
      </c>
      <c r="C29" s="12" t="s">
        <v>9</v>
      </c>
      <c r="D29" s="6">
        <v>32098.043357400016</v>
      </c>
      <c r="E29" s="6">
        <v>46219.487706382562</v>
      </c>
      <c r="F29" s="7">
        <v>165096.59116706889</v>
      </c>
      <c r="G29" s="6">
        <v>20824</v>
      </c>
      <c r="H29" s="6">
        <v>31150</v>
      </c>
      <c r="I29" s="7">
        <v>111125</v>
      </c>
      <c r="J29" s="7">
        <v>31135</v>
      </c>
      <c r="K29" s="7">
        <v>45995</v>
      </c>
      <c r="L29" s="7">
        <v>165067</v>
      </c>
      <c r="M29" s="55">
        <f t="shared" si="19"/>
        <v>54.14</v>
      </c>
      <c r="N29" s="55">
        <f t="shared" si="20"/>
        <v>48.38</v>
      </c>
      <c r="O29" s="55">
        <f t="shared" si="21"/>
        <v>48.57</v>
      </c>
      <c r="P29" s="55">
        <f t="shared" si="22"/>
        <v>3.09</v>
      </c>
      <c r="Q29" s="55">
        <f t="shared" si="22"/>
        <v>0.49</v>
      </c>
      <c r="R29" s="55">
        <f t="shared" si="22"/>
        <v>0.02</v>
      </c>
      <c r="S29" s="15">
        <f t="shared" si="16"/>
        <v>1439.9472015083725</v>
      </c>
      <c r="T29" s="9">
        <f t="shared" si="17"/>
        <v>1495.8701498271225</v>
      </c>
      <c r="U29" s="9">
        <f t="shared" si="18"/>
        <v>1477.2763770676088</v>
      </c>
      <c r="W29" s="11"/>
    </row>
    <row r="30" spans="1:23" x14ac:dyDescent="0.5">
      <c r="A30" s="8"/>
      <c r="B30" s="3" t="s">
        <v>28</v>
      </c>
      <c r="C30" s="12" t="s">
        <v>9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15" t="str">
        <f t="shared" si="16"/>
        <v/>
      </c>
      <c r="T30" s="9" t="str">
        <f t="shared" si="17"/>
        <v/>
      </c>
      <c r="U30" s="9" t="str">
        <f t="shared" si="18"/>
        <v/>
      </c>
      <c r="W30" s="11"/>
    </row>
    <row r="31" spans="1:23" x14ac:dyDescent="0.5">
      <c r="A31" s="8"/>
      <c r="B31" s="3" t="s">
        <v>29</v>
      </c>
      <c r="C31" s="12" t="s">
        <v>9</v>
      </c>
      <c r="D31" s="7">
        <v>811</v>
      </c>
      <c r="E31" s="7">
        <v>843.65945130899991</v>
      </c>
      <c r="F31" s="7">
        <v>3013.4838291345754</v>
      </c>
      <c r="G31" s="7">
        <v>656</v>
      </c>
      <c r="H31" s="7">
        <v>740</v>
      </c>
      <c r="I31" s="7">
        <v>2640</v>
      </c>
      <c r="J31" s="7">
        <v>1087</v>
      </c>
      <c r="K31" s="7">
        <v>817</v>
      </c>
      <c r="L31" s="7">
        <v>2933</v>
      </c>
      <c r="M31" s="55">
        <f t="shared" si="19"/>
        <v>23.63</v>
      </c>
      <c r="N31" s="55">
        <f t="shared" si="20"/>
        <v>14.01</v>
      </c>
      <c r="O31" s="55">
        <f t="shared" si="21"/>
        <v>14.15</v>
      </c>
      <c r="P31" s="55">
        <f t="shared" ref="P31:R37" si="23">ROUND(D31/J31*100-100,2)</f>
        <v>-25.39</v>
      </c>
      <c r="Q31" s="55">
        <f t="shared" si="23"/>
        <v>3.26</v>
      </c>
      <c r="R31" s="55">
        <f t="shared" si="23"/>
        <v>2.74</v>
      </c>
      <c r="S31" s="15">
        <f t="shared" si="16"/>
        <v>1040.2705934759556</v>
      </c>
      <c r="T31" s="9">
        <f t="shared" si="17"/>
        <v>1128.0487804878048</v>
      </c>
      <c r="U31" s="9">
        <f t="shared" si="18"/>
        <v>751.60993560257589</v>
      </c>
      <c r="W31" s="11"/>
    </row>
    <row r="32" spans="1:23" x14ac:dyDescent="0.5">
      <c r="A32" s="8"/>
      <c r="B32" s="3" t="s">
        <v>30</v>
      </c>
      <c r="C32" s="12" t="s">
        <v>31</v>
      </c>
      <c r="D32" s="59">
        <v>22218</v>
      </c>
      <c r="E32" s="6">
        <v>119896.57391443488</v>
      </c>
      <c r="F32" s="7">
        <v>428262.44988503272</v>
      </c>
      <c r="G32" s="59">
        <v>19214</v>
      </c>
      <c r="H32" s="6">
        <v>104270</v>
      </c>
      <c r="I32" s="7">
        <v>371961</v>
      </c>
      <c r="J32" s="7">
        <v>27105</v>
      </c>
      <c r="K32" s="7">
        <v>130489</v>
      </c>
      <c r="L32" s="7">
        <v>468301</v>
      </c>
      <c r="M32" s="55">
        <f>ROUND(D32/G32*100-100,2)</f>
        <v>15.63</v>
      </c>
      <c r="N32" s="55">
        <f t="shared" si="20"/>
        <v>14.99</v>
      </c>
      <c r="O32" s="55">
        <f t="shared" si="21"/>
        <v>15.14</v>
      </c>
      <c r="P32" s="55">
        <f t="shared" si="23"/>
        <v>-18.03</v>
      </c>
      <c r="Q32" s="55">
        <f t="shared" si="23"/>
        <v>-8.1199999999999992</v>
      </c>
      <c r="R32" s="55">
        <f t="shared" si="23"/>
        <v>-8.5500000000000007</v>
      </c>
      <c r="S32" s="15">
        <f t="shared" si="16"/>
        <v>5396.3711366655361</v>
      </c>
      <c r="T32" s="9">
        <f t="shared" si="17"/>
        <v>5426.7721453107106</v>
      </c>
      <c r="U32" s="9">
        <f t="shared" si="18"/>
        <v>4814.2040213982664</v>
      </c>
      <c r="W32" s="11"/>
    </row>
    <row r="33" spans="1:23" x14ac:dyDescent="0.5">
      <c r="A33" s="8"/>
      <c r="B33" s="3" t="s">
        <v>32</v>
      </c>
      <c r="C33" s="12" t="s">
        <v>9</v>
      </c>
      <c r="D33" s="6">
        <v>50966.190994300006</v>
      </c>
      <c r="E33" s="6">
        <v>86381.37561585303</v>
      </c>
      <c r="F33" s="7">
        <v>308544.64193575084</v>
      </c>
      <c r="G33" s="6">
        <v>35881</v>
      </c>
      <c r="H33" s="6">
        <v>62076</v>
      </c>
      <c r="I33" s="7">
        <v>221438</v>
      </c>
      <c r="J33" s="7">
        <v>46880</v>
      </c>
      <c r="K33" s="7">
        <v>80442</v>
      </c>
      <c r="L33" s="7">
        <v>288691</v>
      </c>
      <c r="M33" s="55">
        <f t="shared" si="19"/>
        <v>42.04</v>
      </c>
      <c r="N33" s="55">
        <f t="shared" si="20"/>
        <v>39.15</v>
      </c>
      <c r="O33" s="55">
        <f t="shared" si="21"/>
        <v>39.340000000000003</v>
      </c>
      <c r="P33" s="55">
        <f t="shared" si="23"/>
        <v>8.7200000000000006</v>
      </c>
      <c r="Q33" s="55">
        <f t="shared" si="23"/>
        <v>7.38</v>
      </c>
      <c r="R33" s="55">
        <f t="shared" si="23"/>
        <v>6.88</v>
      </c>
      <c r="S33" s="15">
        <f t="shared" si="16"/>
        <v>1694.8760331238764</v>
      </c>
      <c r="T33" s="9">
        <f t="shared" si="17"/>
        <v>1730.052116719155</v>
      </c>
      <c r="U33" s="9">
        <f t="shared" si="18"/>
        <v>1715.9129692832764</v>
      </c>
      <c r="W33" s="11"/>
    </row>
    <row r="34" spans="1:23" x14ac:dyDescent="0.5">
      <c r="A34" s="8"/>
      <c r="B34" s="3" t="s">
        <v>33</v>
      </c>
      <c r="C34" s="12" t="s">
        <v>9</v>
      </c>
      <c r="D34" s="6">
        <v>23571.672269199855</v>
      </c>
      <c r="E34" s="6">
        <v>32569.370506517007</v>
      </c>
      <c r="F34" s="7">
        <v>116334.59492678544</v>
      </c>
      <c r="G34" s="6">
        <v>15953</v>
      </c>
      <c r="H34" s="6">
        <v>21833</v>
      </c>
      <c r="I34" s="7">
        <v>77884</v>
      </c>
      <c r="J34" s="7">
        <v>22151</v>
      </c>
      <c r="K34" s="7">
        <v>28412</v>
      </c>
      <c r="L34" s="7">
        <v>101967</v>
      </c>
      <c r="M34" s="55">
        <f t="shared" si="19"/>
        <v>47.76</v>
      </c>
      <c r="N34" s="55">
        <f t="shared" si="20"/>
        <v>49.17</v>
      </c>
      <c r="O34" s="55">
        <f t="shared" si="21"/>
        <v>49.37</v>
      </c>
      <c r="P34" s="55">
        <f t="shared" si="23"/>
        <v>6.41</v>
      </c>
      <c r="Q34" s="55">
        <f t="shared" si="23"/>
        <v>14.63</v>
      </c>
      <c r="R34" s="55">
        <f t="shared" si="23"/>
        <v>14.09</v>
      </c>
      <c r="S34" s="15">
        <f t="shared" si="16"/>
        <v>1381.716584829413</v>
      </c>
      <c r="T34" s="9">
        <f t="shared" si="17"/>
        <v>1368.5827117156648</v>
      </c>
      <c r="U34" s="9">
        <f t="shared" si="18"/>
        <v>1282.6508961220713</v>
      </c>
      <c r="W34" s="11"/>
    </row>
    <row r="35" spans="1:23" x14ac:dyDescent="0.5">
      <c r="A35" s="8"/>
      <c r="B35" s="3" t="s">
        <v>34</v>
      </c>
      <c r="C35" s="12" t="s">
        <v>9</v>
      </c>
      <c r="D35" s="6">
        <v>3816.4638841000001</v>
      </c>
      <c r="E35" s="6">
        <v>3834.7454763443002</v>
      </c>
      <c r="F35" s="7">
        <v>13696.18972166909</v>
      </c>
      <c r="G35" s="6">
        <v>2865</v>
      </c>
      <c r="H35" s="6">
        <v>2592</v>
      </c>
      <c r="I35" s="7">
        <v>9247</v>
      </c>
      <c r="J35" s="7">
        <v>5050</v>
      </c>
      <c r="K35" s="7">
        <v>4675</v>
      </c>
      <c r="L35" s="7">
        <v>16778</v>
      </c>
      <c r="M35" s="55">
        <f t="shared" si="19"/>
        <v>33.21</v>
      </c>
      <c r="N35" s="55">
        <f t="shared" si="20"/>
        <v>47.95</v>
      </c>
      <c r="O35" s="55">
        <f t="shared" si="21"/>
        <v>48.11</v>
      </c>
      <c r="P35" s="55">
        <f t="shared" si="23"/>
        <v>-24.43</v>
      </c>
      <c r="Q35" s="55">
        <f t="shared" si="23"/>
        <v>-17.97</v>
      </c>
      <c r="R35" s="55">
        <f t="shared" si="23"/>
        <v>-18.37</v>
      </c>
      <c r="S35" s="15">
        <f t="shared" si="16"/>
        <v>1004.7901913392825</v>
      </c>
      <c r="T35" s="9">
        <f t="shared" si="17"/>
        <v>904.71204188481681</v>
      </c>
      <c r="U35" s="9">
        <f t="shared" si="18"/>
        <v>925.74257425742576</v>
      </c>
      <c r="W35" s="11"/>
    </row>
    <row r="36" spans="1:23" x14ac:dyDescent="0.5">
      <c r="A36" s="8"/>
      <c r="B36" s="3" t="s">
        <v>35</v>
      </c>
      <c r="C36" s="12" t="s">
        <v>31</v>
      </c>
      <c r="D36" s="6">
        <v>8553</v>
      </c>
      <c r="E36" s="6">
        <v>121818.16571442336</v>
      </c>
      <c r="F36" s="7">
        <v>435098.98850955605</v>
      </c>
      <c r="G36" s="6">
        <v>6928</v>
      </c>
      <c r="H36" s="6">
        <v>100179</v>
      </c>
      <c r="I36" s="7">
        <v>357374</v>
      </c>
      <c r="J36" s="7">
        <v>7728</v>
      </c>
      <c r="K36" s="7">
        <v>110576</v>
      </c>
      <c r="L36" s="7">
        <v>396837</v>
      </c>
      <c r="M36" s="55">
        <f t="shared" si="19"/>
        <v>23.46</v>
      </c>
      <c r="N36" s="55">
        <f t="shared" si="20"/>
        <v>21.6</v>
      </c>
      <c r="O36" s="55">
        <f t="shared" si="21"/>
        <v>21.75</v>
      </c>
      <c r="P36" s="55">
        <f t="shared" si="23"/>
        <v>10.68</v>
      </c>
      <c r="Q36" s="55">
        <f t="shared" si="23"/>
        <v>10.17</v>
      </c>
      <c r="R36" s="55">
        <f t="shared" si="23"/>
        <v>9.64</v>
      </c>
      <c r="S36" s="15">
        <f>IFERROR(E36/D36*1000,"")</f>
        <v>14242.741226987415</v>
      </c>
      <c r="T36" s="9">
        <f t="shared" si="17"/>
        <v>14460.017321016167</v>
      </c>
      <c r="U36" s="9">
        <f t="shared" si="18"/>
        <v>14308.488612836438</v>
      </c>
      <c r="W36" s="11"/>
    </row>
    <row r="37" spans="1:23" x14ac:dyDescent="0.5">
      <c r="A37" s="8"/>
      <c r="B37" s="3" t="s">
        <v>36</v>
      </c>
      <c r="C37" s="12" t="s">
        <v>9</v>
      </c>
      <c r="D37" s="6">
        <v>7013.5167402000006</v>
      </c>
      <c r="E37" s="6">
        <v>9532.4681053490003</v>
      </c>
      <c r="F37" s="7">
        <v>34047.897322685043</v>
      </c>
      <c r="G37" s="6">
        <v>5843</v>
      </c>
      <c r="H37" s="6">
        <v>8161</v>
      </c>
      <c r="I37" s="7">
        <v>29113</v>
      </c>
      <c r="J37" s="7">
        <v>7709</v>
      </c>
      <c r="K37" s="7">
        <v>10384</v>
      </c>
      <c r="L37" s="7">
        <v>37265</v>
      </c>
      <c r="M37" s="55">
        <f t="shared" si="19"/>
        <v>20.03</v>
      </c>
      <c r="N37" s="55">
        <f t="shared" si="20"/>
        <v>16.809999999999999</v>
      </c>
      <c r="O37" s="55">
        <f t="shared" si="21"/>
        <v>16.95</v>
      </c>
      <c r="P37" s="55">
        <f t="shared" si="23"/>
        <v>-9.02</v>
      </c>
      <c r="Q37" s="55">
        <f t="shared" si="23"/>
        <v>-8.1999999999999993</v>
      </c>
      <c r="R37" s="55">
        <f t="shared" si="23"/>
        <v>-8.6300000000000008</v>
      </c>
      <c r="S37" s="15">
        <f t="shared" si="16"/>
        <v>1359.1566768082123</v>
      </c>
      <c r="T37" s="9">
        <f t="shared" si="17"/>
        <v>1396.7140167722062</v>
      </c>
      <c r="U37" s="9">
        <f t="shared" si="18"/>
        <v>1346.9970164742508</v>
      </c>
      <c r="W37" s="11"/>
    </row>
    <row r="38" spans="1:23" x14ac:dyDescent="0.5">
      <c r="A38" s="8"/>
      <c r="B38" s="3" t="s">
        <v>106</v>
      </c>
      <c r="C38" s="12" t="s">
        <v>38</v>
      </c>
      <c r="D38" s="54"/>
      <c r="E38" s="6">
        <v>22673.874751646501</v>
      </c>
      <c r="F38" s="7">
        <v>80989.330070789496</v>
      </c>
      <c r="G38" s="54"/>
      <c r="H38" s="6">
        <v>15818</v>
      </c>
      <c r="I38" s="7">
        <v>56423</v>
      </c>
      <c r="J38" s="54"/>
      <c r="K38" s="7">
        <v>20747</v>
      </c>
      <c r="L38" s="7">
        <v>74456</v>
      </c>
      <c r="M38" s="54"/>
      <c r="N38" s="55">
        <f>ROUND(E38/H38*100-100,2)</f>
        <v>43.34</v>
      </c>
      <c r="O38" s="55">
        <f>ROUND(F38/I38*100-100,2)</f>
        <v>43.54</v>
      </c>
      <c r="P38" s="54" t="s">
        <v>4</v>
      </c>
      <c r="Q38" s="55">
        <f>ROUND(E38/K38*100-100,2)</f>
        <v>9.2899999999999991</v>
      </c>
      <c r="R38" s="55">
        <f>ROUND(F38/L38*100-100,2)</f>
        <v>8.77</v>
      </c>
      <c r="S38" s="15"/>
      <c r="W38" s="11"/>
    </row>
    <row r="39" spans="1:23" x14ac:dyDescent="0.5">
      <c r="A39" s="8"/>
      <c r="B39" s="3" t="s">
        <v>39</v>
      </c>
      <c r="C39" s="12" t="s">
        <v>38</v>
      </c>
      <c r="D39" s="54"/>
      <c r="E39" s="6">
        <v>22461.207505821185</v>
      </c>
      <c r="F39" s="7">
        <v>80235.699036888254</v>
      </c>
      <c r="G39" s="54"/>
      <c r="H39" s="6">
        <v>16586</v>
      </c>
      <c r="I39" s="7">
        <v>59164</v>
      </c>
      <c r="J39" s="54"/>
      <c r="K39" s="7">
        <v>19090</v>
      </c>
      <c r="L39" s="7">
        <v>68511</v>
      </c>
      <c r="M39" s="54"/>
      <c r="N39" s="55">
        <f>ROUND(E39/H39*100-100,2)</f>
        <v>35.42</v>
      </c>
      <c r="O39" s="55">
        <f>ROUND(F39/I39*100-100,2)</f>
        <v>35.619999999999997</v>
      </c>
      <c r="P39" s="54" t="s">
        <v>4</v>
      </c>
      <c r="Q39" s="55">
        <f>ROUND(E39/K39*100-100,2)</f>
        <v>17.66</v>
      </c>
      <c r="R39" s="55">
        <f>ROUND(F39/L39*100-100,2)</f>
        <v>17.11</v>
      </c>
      <c r="S39" s="15"/>
      <c r="T39" s="9"/>
      <c r="U39" s="9"/>
      <c r="W39" s="11"/>
    </row>
    <row r="40" spans="1:23" x14ac:dyDescent="0.5">
      <c r="A40" s="8"/>
      <c r="B40" s="3"/>
      <c r="C40" s="12"/>
      <c r="D40" s="16"/>
      <c r="E40" s="7"/>
      <c r="F40" s="7"/>
      <c r="G40" s="16"/>
      <c r="H40" s="7"/>
      <c r="I40" s="7"/>
      <c r="J40" s="16"/>
      <c r="K40" s="7"/>
      <c r="L40" s="7"/>
      <c r="M40" s="55"/>
      <c r="N40" s="55"/>
      <c r="O40" s="55"/>
      <c r="P40" s="55"/>
      <c r="Q40" s="55"/>
      <c r="R40" s="55"/>
      <c r="S40" s="15"/>
      <c r="T40" s="9"/>
      <c r="U40" s="9"/>
      <c r="W40" s="11"/>
    </row>
    <row r="41" spans="1:23" x14ac:dyDescent="0.5">
      <c r="A41" s="12" t="s">
        <v>40</v>
      </c>
      <c r="B41" s="3" t="s">
        <v>41</v>
      </c>
      <c r="C41" s="12"/>
      <c r="D41" s="54"/>
      <c r="E41" s="7">
        <f t="shared" ref="E41:L41" si="24">SUM(E42:E45)</f>
        <v>20881.947595764104</v>
      </c>
      <c r="F41" s="7">
        <f t="shared" si="24"/>
        <v>74411.700300349854</v>
      </c>
      <c r="G41" s="54"/>
      <c r="H41" s="7">
        <f t="shared" si="24"/>
        <v>15048</v>
      </c>
      <c r="I41" s="7">
        <f t="shared" si="24"/>
        <v>53635</v>
      </c>
      <c r="J41" s="54"/>
      <c r="K41" s="7">
        <f t="shared" si="24"/>
        <v>18772</v>
      </c>
      <c r="L41" s="7">
        <f t="shared" si="24"/>
        <v>67372</v>
      </c>
      <c r="M41" s="54"/>
      <c r="N41" s="55">
        <f t="shared" ref="N41:O41" si="25">ROUND(E41/H41*100-100,2)</f>
        <v>38.770000000000003</v>
      </c>
      <c r="O41" s="55">
        <f t="shared" si="25"/>
        <v>38.74</v>
      </c>
      <c r="P41" s="54"/>
      <c r="Q41" s="55">
        <f>ROUND(E41/K41*100-100,2)</f>
        <v>11.24</v>
      </c>
      <c r="R41" s="55">
        <f t="shared" ref="Q41:R43" si="26">ROUND(F41/L41*100-100,2)</f>
        <v>10.45</v>
      </c>
      <c r="S41" s="15"/>
      <c r="T41" s="9"/>
      <c r="U41" s="9"/>
      <c r="W41" s="11"/>
    </row>
    <row r="42" spans="1:23" x14ac:dyDescent="0.5">
      <c r="A42" s="8"/>
      <c r="B42" s="3" t="s">
        <v>42</v>
      </c>
      <c r="C42" s="12" t="s">
        <v>9</v>
      </c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7">
        <v>0</v>
      </c>
      <c r="J42" s="7">
        <v>0</v>
      </c>
      <c r="K42" s="7">
        <v>0</v>
      </c>
      <c r="L42" s="7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15" t="str">
        <f t="shared" ref="S42:S45" si="27">IFERROR(E42/D42*1000,"")</f>
        <v/>
      </c>
      <c r="T42" s="9" t="str">
        <f t="shared" ref="T42:T45" si="28">IFERROR(H42/G42*1000,"")</f>
        <v/>
      </c>
      <c r="U42" s="9" t="str">
        <f t="shared" ref="U42:U45" si="29">IFERROR(K42/J42*1000,"")</f>
        <v/>
      </c>
      <c r="W42" s="11"/>
    </row>
    <row r="43" spans="1:23" x14ac:dyDescent="0.5">
      <c r="A43" s="8"/>
      <c r="B43" s="3" t="s">
        <v>43</v>
      </c>
      <c r="C43" s="12" t="s">
        <v>9</v>
      </c>
      <c r="D43" s="59">
        <v>184623.14224000002</v>
      </c>
      <c r="E43" s="6">
        <v>18822.017608236103</v>
      </c>
      <c r="F43" s="7">
        <v>67060.058660349852</v>
      </c>
      <c r="G43" s="59">
        <v>130092</v>
      </c>
      <c r="H43" s="6">
        <v>15048</v>
      </c>
      <c r="I43" s="7">
        <v>53635</v>
      </c>
      <c r="J43" s="7">
        <v>119672</v>
      </c>
      <c r="K43" s="7">
        <v>15552</v>
      </c>
      <c r="L43" s="7">
        <v>55815</v>
      </c>
      <c r="M43" s="55">
        <f>ROUND(D43/G43*100-100,2)</f>
        <v>41.92</v>
      </c>
      <c r="N43" s="55">
        <f t="shared" ref="N43" si="30">ROUND(E43/H43*100-100,2)</f>
        <v>25.08</v>
      </c>
      <c r="O43" s="55">
        <f t="shared" ref="O43" si="31">ROUND(F43/I43*100-100,2)</f>
        <v>25.03</v>
      </c>
      <c r="P43" s="55">
        <f>ROUND(D43/J43*100-100,2)</f>
        <v>54.27</v>
      </c>
      <c r="Q43" s="55">
        <f t="shared" si="26"/>
        <v>21.03</v>
      </c>
      <c r="R43" s="55">
        <f t="shared" si="26"/>
        <v>20.149999999999999</v>
      </c>
      <c r="S43" s="15">
        <f t="shared" si="27"/>
        <v>101.94831146232202</v>
      </c>
      <c r="T43" s="9">
        <f t="shared" si="28"/>
        <v>115.67198597915321</v>
      </c>
      <c r="U43" s="9">
        <f t="shared" si="29"/>
        <v>129.95521090982018</v>
      </c>
      <c r="W43" s="11"/>
    </row>
    <row r="44" spans="1:23" x14ac:dyDescent="0.5">
      <c r="A44" s="8"/>
      <c r="B44" s="3" t="s">
        <v>44</v>
      </c>
      <c r="C44" s="12" t="s">
        <v>9</v>
      </c>
      <c r="D44" s="6">
        <v>13533.95</v>
      </c>
      <c r="E44" s="6">
        <v>2059.9299875280003</v>
      </c>
      <c r="F44" s="7">
        <v>7351.6416399999998</v>
      </c>
      <c r="G44" s="6">
        <v>0</v>
      </c>
      <c r="H44" s="6">
        <v>0</v>
      </c>
      <c r="I44" s="7">
        <v>0</v>
      </c>
      <c r="J44" s="7">
        <v>17444</v>
      </c>
      <c r="K44" s="7">
        <v>3220</v>
      </c>
      <c r="L44" s="7">
        <v>11557</v>
      </c>
      <c r="M44" s="55">
        <v>0</v>
      </c>
      <c r="N44" s="55">
        <v>0</v>
      </c>
      <c r="O44" s="55">
        <v>0</v>
      </c>
      <c r="P44" s="55">
        <f>ROUND(D44/J44*100-100,2)</f>
        <v>-22.41</v>
      </c>
      <c r="Q44" s="55">
        <f t="shared" ref="Q44" si="32">ROUND(E44/K44*100-100,2)</f>
        <v>-36.03</v>
      </c>
      <c r="R44" s="55">
        <f t="shared" ref="R44" si="33">ROUND(F44/L44*100-100,2)</f>
        <v>-36.39</v>
      </c>
      <c r="S44" s="15">
        <f t="shared" si="27"/>
        <v>152.20464000000001</v>
      </c>
      <c r="T44" s="9" t="str">
        <f t="shared" si="28"/>
        <v/>
      </c>
      <c r="U44" s="9">
        <f t="shared" si="29"/>
        <v>184.59069020866772</v>
      </c>
      <c r="W44" s="11"/>
    </row>
    <row r="45" spans="1:23" x14ac:dyDescent="0.5">
      <c r="A45" s="8"/>
      <c r="B45" s="3" t="s">
        <v>45</v>
      </c>
      <c r="C45" s="12" t="s">
        <v>9</v>
      </c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7">
        <v>0</v>
      </c>
      <c r="J45" s="7">
        <v>0</v>
      </c>
      <c r="K45" s="7">
        <v>0</v>
      </c>
      <c r="L45" s="7">
        <v>0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0</v>
      </c>
      <c r="S45" s="15" t="str">
        <f t="shared" si="27"/>
        <v/>
      </c>
      <c r="T45" s="9" t="str">
        <f t="shared" si="28"/>
        <v/>
      </c>
      <c r="U45" s="9" t="str">
        <f t="shared" si="29"/>
        <v/>
      </c>
      <c r="W45" s="11"/>
    </row>
    <row r="46" spans="1:23" x14ac:dyDescent="0.5">
      <c r="A46" s="8"/>
      <c r="B46" s="3"/>
      <c r="C46" s="12"/>
      <c r="D46" s="7"/>
      <c r="E46" s="7"/>
      <c r="F46" s="7"/>
      <c r="G46" s="7"/>
      <c r="J46" s="7"/>
      <c r="K46" s="7"/>
      <c r="L46" s="7"/>
      <c r="M46" s="55"/>
      <c r="N46" s="55"/>
      <c r="O46" s="55"/>
      <c r="P46" s="55"/>
      <c r="Q46" s="55"/>
      <c r="R46" s="55"/>
      <c r="S46" s="15"/>
      <c r="T46" s="9"/>
      <c r="U46" s="9"/>
      <c r="W46" s="11"/>
    </row>
    <row r="47" spans="1:23" x14ac:dyDescent="0.5">
      <c r="A47" s="8" t="s">
        <v>46</v>
      </c>
      <c r="B47" s="3" t="s">
        <v>47</v>
      </c>
      <c r="C47" s="12"/>
      <c r="D47" s="54"/>
      <c r="E47" s="7">
        <f t="shared" ref="E47:L47" si="34">SUM(E48,E49,E53,E64,E68,E72,E73,E74,E75,E80,E89,E90,E91,E92,E93,E95,E94)</f>
        <v>111303.11942160969</v>
      </c>
      <c r="F47" s="7">
        <f t="shared" si="34"/>
        <v>397487.38850776572</v>
      </c>
      <c r="G47" s="54"/>
      <c r="H47" s="7">
        <f t="shared" si="34"/>
        <v>80410</v>
      </c>
      <c r="I47" s="7">
        <f t="shared" si="34"/>
        <v>286790</v>
      </c>
      <c r="J47" s="54"/>
      <c r="K47" s="7">
        <f t="shared" si="34"/>
        <v>98244</v>
      </c>
      <c r="L47" s="7">
        <f t="shared" si="34"/>
        <v>352596</v>
      </c>
      <c r="M47" s="54"/>
      <c r="N47" s="55">
        <f t="shared" ref="N47:N53" si="35">ROUND(E47/H47*100-100,2)</f>
        <v>38.42</v>
      </c>
      <c r="O47" s="55">
        <f t="shared" ref="O47:O53" si="36">ROUND(F47/I47*100-100,2)</f>
        <v>38.6</v>
      </c>
      <c r="P47" s="54"/>
      <c r="Q47" s="55">
        <f t="shared" ref="Q47:R53" si="37">ROUND(E47/K47*100-100,2)</f>
        <v>13.29</v>
      </c>
      <c r="R47" s="55">
        <f t="shared" si="37"/>
        <v>12.73</v>
      </c>
      <c r="S47" s="15"/>
      <c r="T47" s="9"/>
      <c r="U47" s="9"/>
      <c r="W47" s="11"/>
    </row>
    <row r="48" spans="1:23" x14ac:dyDescent="0.5">
      <c r="A48" s="8"/>
      <c r="B48" s="3" t="s">
        <v>48</v>
      </c>
      <c r="C48" s="12" t="s">
        <v>27</v>
      </c>
      <c r="D48" s="6">
        <v>190.13083359999996</v>
      </c>
      <c r="E48" s="6">
        <v>1141.6575779365</v>
      </c>
      <c r="F48" s="7">
        <v>4077.3132514735103</v>
      </c>
      <c r="G48" s="6">
        <v>173</v>
      </c>
      <c r="H48" s="7">
        <v>1445</v>
      </c>
      <c r="I48" s="7">
        <v>5154</v>
      </c>
      <c r="J48" s="7">
        <v>241</v>
      </c>
      <c r="K48" s="7">
        <v>951</v>
      </c>
      <c r="L48" s="7">
        <v>3414</v>
      </c>
      <c r="M48" s="55">
        <f>ROUND(D48/G48*100-100,2)</f>
        <v>9.9</v>
      </c>
      <c r="N48" s="55">
        <f t="shared" si="35"/>
        <v>-20.99</v>
      </c>
      <c r="O48" s="55">
        <f t="shared" si="36"/>
        <v>-20.89</v>
      </c>
      <c r="P48" s="55">
        <f>ROUND(D48/J48*100-100,2)</f>
        <v>-21.11</v>
      </c>
      <c r="Q48" s="55">
        <f t="shared" si="37"/>
        <v>20.05</v>
      </c>
      <c r="R48" s="55">
        <f t="shared" si="37"/>
        <v>19.43</v>
      </c>
      <c r="S48" s="15">
        <f t="shared" ref="S48" si="38">IFERROR(E48/D48*1000,"")</f>
        <v>6004.5893468196537</v>
      </c>
      <c r="T48" s="9">
        <f t="shared" ref="T48" si="39">IFERROR(H48/G48*1000,"")</f>
        <v>8352.6011560693642</v>
      </c>
      <c r="U48" s="9">
        <f t="shared" ref="U48" si="40">IFERROR(K48/J48*1000,"")</f>
        <v>3946.0580912863074</v>
      </c>
      <c r="W48" s="11"/>
    </row>
    <row r="49" spans="1:24" x14ac:dyDescent="0.5">
      <c r="A49" s="8"/>
      <c r="B49" s="3" t="s">
        <v>49</v>
      </c>
      <c r="C49" s="12" t="s">
        <v>38</v>
      </c>
      <c r="D49" s="54"/>
      <c r="E49" s="7">
        <f t="shared" ref="E49:L49" si="41">SUM(E50:E52)</f>
        <v>11658.2770472599</v>
      </c>
      <c r="F49" s="7">
        <f t="shared" si="41"/>
        <v>41639.492100303141</v>
      </c>
      <c r="G49" s="54"/>
      <c r="H49" s="7">
        <f t="shared" si="41"/>
        <v>7981</v>
      </c>
      <c r="I49" s="7">
        <f t="shared" si="41"/>
        <v>28469</v>
      </c>
      <c r="J49" s="54"/>
      <c r="K49" s="7">
        <f t="shared" si="41"/>
        <v>8735</v>
      </c>
      <c r="L49" s="7">
        <f t="shared" si="41"/>
        <v>31351</v>
      </c>
      <c r="M49" s="54" t="s">
        <v>4</v>
      </c>
      <c r="N49" s="55">
        <f t="shared" si="35"/>
        <v>46.08</v>
      </c>
      <c r="O49" s="55">
        <f t="shared" si="36"/>
        <v>46.26</v>
      </c>
      <c r="P49" s="54" t="s">
        <v>4</v>
      </c>
      <c r="Q49" s="55">
        <f t="shared" si="37"/>
        <v>33.47</v>
      </c>
      <c r="R49" s="55">
        <f t="shared" si="37"/>
        <v>32.82</v>
      </c>
      <c r="S49" s="15"/>
      <c r="T49" s="9"/>
      <c r="U49" s="9"/>
      <c r="W49" s="11"/>
    </row>
    <row r="50" spans="1:24" x14ac:dyDescent="0.5">
      <c r="B50" s="3" t="s">
        <v>50</v>
      </c>
      <c r="C50" s="12" t="s">
        <v>31</v>
      </c>
      <c r="D50" s="6">
        <v>421</v>
      </c>
      <c r="E50" s="6">
        <v>6829.8207940603997</v>
      </c>
      <c r="F50" s="7">
        <v>24394.737053632343</v>
      </c>
      <c r="G50" s="7">
        <v>299</v>
      </c>
      <c r="H50" s="7">
        <v>4784</v>
      </c>
      <c r="I50" s="7">
        <v>17063</v>
      </c>
      <c r="J50" s="7">
        <v>291</v>
      </c>
      <c r="K50" s="7">
        <v>4840</v>
      </c>
      <c r="L50" s="7">
        <v>17372</v>
      </c>
      <c r="M50" s="55">
        <f t="shared" ref="M50:M51" si="42">ROUND(D50/G50*100-100,2)</f>
        <v>40.799999999999997</v>
      </c>
      <c r="N50" s="55">
        <f t="shared" si="35"/>
        <v>42.76</v>
      </c>
      <c r="O50" s="55">
        <f t="shared" si="36"/>
        <v>42.97</v>
      </c>
      <c r="P50" s="55">
        <f>ROUND(D50/J50*100-100,2)</f>
        <v>44.67</v>
      </c>
      <c r="Q50" s="55">
        <f t="shared" si="37"/>
        <v>41.11</v>
      </c>
      <c r="R50" s="55">
        <f t="shared" si="37"/>
        <v>40.43</v>
      </c>
      <c r="S50" s="15">
        <f t="shared" ref="S50:S51" si="43">IFERROR(E50/D50*1000,"")</f>
        <v>16222.852242423753</v>
      </c>
      <c r="T50" s="9">
        <f t="shared" ref="T50:T51" si="44">IFERROR(H50/G50*1000,"")</f>
        <v>16000</v>
      </c>
      <c r="U50" s="9">
        <f t="shared" ref="U50:U51" si="45">IFERROR(K50/J50*1000,"")</f>
        <v>16632.302405498282</v>
      </c>
      <c r="W50" s="11"/>
    </row>
    <row r="51" spans="1:24" x14ac:dyDescent="0.5">
      <c r="B51" s="3" t="s">
        <v>51</v>
      </c>
      <c r="C51" s="12" t="s">
        <v>31</v>
      </c>
      <c r="D51" s="6">
        <v>101</v>
      </c>
      <c r="E51" s="6">
        <v>1877.8667297555005</v>
      </c>
      <c r="F51" s="7">
        <v>6707.391194238754</v>
      </c>
      <c r="G51" s="6">
        <v>56</v>
      </c>
      <c r="H51" s="6">
        <v>1044</v>
      </c>
      <c r="I51" s="7">
        <v>3725</v>
      </c>
      <c r="J51" s="7">
        <v>77</v>
      </c>
      <c r="K51" s="7">
        <v>1542</v>
      </c>
      <c r="L51" s="7">
        <v>5535</v>
      </c>
      <c r="M51" s="55">
        <f t="shared" si="42"/>
        <v>80.36</v>
      </c>
      <c r="N51" s="55">
        <f t="shared" si="35"/>
        <v>79.87</v>
      </c>
      <c r="O51" s="55">
        <f t="shared" si="36"/>
        <v>80.06</v>
      </c>
      <c r="P51" s="55">
        <f>ROUND(D51/J51*100-100,2)</f>
        <v>31.17</v>
      </c>
      <c r="Q51" s="55">
        <f t="shared" si="37"/>
        <v>21.78</v>
      </c>
      <c r="R51" s="55">
        <f t="shared" si="37"/>
        <v>21.18</v>
      </c>
      <c r="S51" s="15">
        <f t="shared" si="43"/>
        <v>18592.739898569314</v>
      </c>
      <c r="T51" s="9">
        <f t="shared" si="44"/>
        <v>18642.857142857141</v>
      </c>
      <c r="U51" s="9">
        <f t="shared" si="45"/>
        <v>20025.974025974025</v>
      </c>
      <c r="W51" s="11"/>
    </row>
    <row r="52" spans="1:24" x14ac:dyDescent="0.5">
      <c r="B52" s="3" t="s">
        <v>52</v>
      </c>
      <c r="C52" s="12" t="s">
        <v>38</v>
      </c>
      <c r="D52" s="54"/>
      <c r="E52" s="6">
        <v>2950.5895234439995</v>
      </c>
      <c r="F52" s="7">
        <v>10537.363852432047</v>
      </c>
      <c r="G52" s="54"/>
      <c r="H52" s="6">
        <v>2153</v>
      </c>
      <c r="I52" s="7">
        <v>7681</v>
      </c>
      <c r="J52" s="54"/>
      <c r="K52" s="7">
        <v>2353</v>
      </c>
      <c r="L52" s="7">
        <v>8444</v>
      </c>
      <c r="M52" s="54" t="s">
        <v>4</v>
      </c>
      <c r="N52" s="55">
        <f t="shared" si="35"/>
        <v>37.049999999999997</v>
      </c>
      <c r="O52" s="55">
        <f t="shared" si="36"/>
        <v>37.19</v>
      </c>
      <c r="P52" s="54" t="s">
        <v>4</v>
      </c>
      <c r="Q52" s="55">
        <f t="shared" si="37"/>
        <v>25.4</v>
      </c>
      <c r="R52" s="55">
        <f t="shared" si="37"/>
        <v>24.79</v>
      </c>
      <c r="S52" s="15"/>
      <c r="T52" s="9"/>
      <c r="U52" s="9"/>
      <c r="W52" s="11"/>
    </row>
    <row r="53" spans="1:24" x14ac:dyDescent="0.5">
      <c r="A53" s="8"/>
      <c r="B53" s="3" t="s">
        <v>53</v>
      </c>
      <c r="C53" s="12" t="s">
        <v>9</v>
      </c>
      <c r="D53" s="6">
        <v>584.11077849999992</v>
      </c>
      <c r="E53" s="6">
        <v>2941.6926366295997</v>
      </c>
      <c r="F53" s="7">
        <v>10508.49253323708</v>
      </c>
      <c r="G53" s="6">
        <v>679</v>
      </c>
      <c r="H53" s="6">
        <v>2648</v>
      </c>
      <c r="I53" s="7">
        <v>9447</v>
      </c>
      <c r="J53" s="7">
        <v>779</v>
      </c>
      <c r="K53" s="7">
        <v>3146</v>
      </c>
      <c r="L53" s="7">
        <v>11292</v>
      </c>
      <c r="M53" s="55">
        <f>ROUND(D53/G53*100-100,2)</f>
        <v>-13.97</v>
      </c>
      <c r="N53" s="55">
        <f t="shared" si="35"/>
        <v>11.09</v>
      </c>
      <c r="O53" s="55">
        <f t="shared" si="36"/>
        <v>11.24</v>
      </c>
      <c r="P53" s="55">
        <f>ROUND(D53/J53*100-100,2)</f>
        <v>-25.02</v>
      </c>
      <c r="Q53" s="55">
        <f t="shared" si="37"/>
        <v>-6.49</v>
      </c>
      <c r="R53" s="55">
        <f t="shared" si="37"/>
        <v>-6.94</v>
      </c>
      <c r="S53" s="15">
        <f t="shared" ref="S53" si="46">IFERROR(E53/D53*1000,"")</f>
        <v>5036.1896148944288</v>
      </c>
      <c r="T53" s="9">
        <f t="shared" ref="T53" si="47">IFERROR(H53/G53*1000,"")</f>
        <v>3899.8527245949927</v>
      </c>
      <c r="U53" s="9">
        <f t="shared" ref="U53" si="48">IFERROR(K53/J53*1000,"")</f>
        <v>4038.510911424904</v>
      </c>
      <c r="W53" s="11"/>
    </row>
    <row r="54" spans="1:24" x14ac:dyDescent="0.5">
      <c r="A54" s="60"/>
      <c r="B54" s="61"/>
      <c r="C54" s="62"/>
      <c r="D54" s="61"/>
      <c r="E54" s="61"/>
      <c r="F54" s="63"/>
      <c r="G54" s="61"/>
      <c r="H54" s="61"/>
      <c r="I54" s="63"/>
      <c r="J54" s="61"/>
      <c r="K54" s="61"/>
      <c r="L54" s="61"/>
      <c r="M54" s="61"/>
      <c r="N54" s="64"/>
      <c r="O54" s="64"/>
      <c r="P54" s="63"/>
      <c r="Q54" s="61"/>
      <c r="R54" s="63"/>
      <c r="S54" s="15"/>
      <c r="W54" s="11"/>
    </row>
    <row r="55" spans="1:24" x14ac:dyDescent="0.5">
      <c r="P55" s="3" t="s">
        <v>54</v>
      </c>
      <c r="W55" s="11"/>
    </row>
    <row r="56" spans="1:24" x14ac:dyDescent="0.5">
      <c r="A56" s="3"/>
      <c r="W56" s="11"/>
    </row>
    <row r="57" spans="1:24" x14ac:dyDescent="0.5">
      <c r="A57" s="104" t="s">
        <v>125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W57" s="11"/>
    </row>
    <row r="58" spans="1:24" x14ac:dyDescent="0.5">
      <c r="E58" s="2"/>
      <c r="H58" s="2"/>
      <c r="K58" s="2"/>
      <c r="O58" s="26" t="s">
        <v>103</v>
      </c>
      <c r="W58" s="11"/>
    </row>
    <row r="59" spans="1:24" x14ac:dyDescent="0.5">
      <c r="E59" s="2"/>
      <c r="H59" s="2"/>
      <c r="K59" s="2"/>
      <c r="O59" s="26" t="s">
        <v>107</v>
      </c>
      <c r="W59" s="11"/>
    </row>
    <row r="60" spans="1:24" x14ac:dyDescent="0.5">
      <c r="A60" s="27"/>
      <c r="B60" s="106" t="s">
        <v>95</v>
      </c>
      <c r="C60" s="28" t="s">
        <v>92</v>
      </c>
      <c r="D60" s="29" t="s">
        <v>122</v>
      </c>
      <c r="E60" s="30"/>
      <c r="F60" s="31"/>
      <c r="G60" s="113" t="s">
        <v>119</v>
      </c>
      <c r="H60" s="114"/>
      <c r="I60" s="115"/>
      <c r="J60" s="29" t="s">
        <v>121</v>
      </c>
      <c r="K60" s="30"/>
      <c r="L60" s="31"/>
      <c r="M60" s="32"/>
      <c r="N60" s="33" t="s">
        <v>123</v>
      </c>
      <c r="O60" s="34"/>
      <c r="P60" s="35"/>
      <c r="Q60" s="35"/>
      <c r="R60" s="36" t="s">
        <v>0</v>
      </c>
      <c r="S60" s="15"/>
    </row>
    <row r="61" spans="1:24" x14ac:dyDescent="0.5">
      <c r="A61" s="37" t="s">
        <v>1</v>
      </c>
      <c r="B61" s="107"/>
      <c r="C61" s="12" t="s">
        <v>93</v>
      </c>
      <c r="D61" s="38" t="s">
        <v>94</v>
      </c>
      <c r="E61" s="109" t="s">
        <v>98</v>
      </c>
      <c r="F61" s="110"/>
      <c r="G61" s="38"/>
      <c r="H61" s="109" t="s">
        <v>98</v>
      </c>
      <c r="I61" s="110"/>
      <c r="J61" s="39"/>
      <c r="K61" s="109" t="s">
        <v>98</v>
      </c>
      <c r="L61" s="110"/>
      <c r="M61" s="102" t="s">
        <v>120</v>
      </c>
      <c r="N61" s="103"/>
      <c r="O61" s="105"/>
      <c r="P61" s="102" t="s">
        <v>124</v>
      </c>
      <c r="Q61" s="103"/>
      <c r="R61" s="103"/>
      <c r="S61" s="15"/>
    </row>
    <row r="62" spans="1:24" x14ac:dyDescent="0.5">
      <c r="A62" s="40" t="s">
        <v>2</v>
      </c>
      <c r="B62" s="107"/>
      <c r="C62" s="12" t="s">
        <v>96</v>
      </c>
      <c r="D62" s="41" t="s">
        <v>97</v>
      </c>
      <c r="E62" s="111"/>
      <c r="F62" s="112"/>
      <c r="G62" s="41" t="s">
        <v>97</v>
      </c>
      <c r="H62" s="111"/>
      <c r="I62" s="112"/>
      <c r="J62" s="42" t="s">
        <v>97</v>
      </c>
      <c r="K62" s="111"/>
      <c r="L62" s="112"/>
      <c r="M62" s="42" t="s">
        <v>97</v>
      </c>
      <c r="N62" s="102" t="s">
        <v>98</v>
      </c>
      <c r="O62" s="105"/>
      <c r="P62" s="42" t="s">
        <v>97</v>
      </c>
      <c r="Q62" s="102" t="s">
        <v>98</v>
      </c>
      <c r="R62" s="103"/>
      <c r="S62" s="15"/>
    </row>
    <row r="63" spans="1:24" x14ac:dyDescent="0.5">
      <c r="A63" s="43"/>
      <c r="B63" s="108"/>
      <c r="C63" s="44" t="s">
        <v>99</v>
      </c>
      <c r="D63" s="65"/>
      <c r="E63" s="45" t="s">
        <v>100</v>
      </c>
      <c r="F63" s="46" t="s">
        <v>101</v>
      </c>
      <c r="G63" s="65"/>
      <c r="H63" s="45" t="s">
        <v>100</v>
      </c>
      <c r="I63" s="46" t="s">
        <v>101</v>
      </c>
      <c r="J63" s="47"/>
      <c r="K63" s="45" t="s">
        <v>100</v>
      </c>
      <c r="L63" s="46" t="s">
        <v>102</v>
      </c>
      <c r="M63" s="48"/>
      <c r="N63" s="49" t="s">
        <v>104</v>
      </c>
      <c r="O63" s="50" t="s">
        <v>102</v>
      </c>
      <c r="P63" s="48"/>
      <c r="Q63" s="47" t="s">
        <v>104</v>
      </c>
      <c r="R63" s="51" t="s">
        <v>102</v>
      </c>
      <c r="S63" s="52"/>
      <c r="T63" s="52"/>
      <c r="U63" s="52"/>
    </row>
    <row r="64" spans="1:24" x14ac:dyDescent="0.5">
      <c r="A64" s="8"/>
      <c r="B64" s="3" t="s">
        <v>55</v>
      </c>
      <c r="C64" s="12" t="s">
        <v>7</v>
      </c>
      <c r="D64" s="54"/>
      <c r="E64" s="7">
        <f t="shared" ref="E64:L64" si="49">SUM(E65:E67)</f>
        <v>15849.026625948691</v>
      </c>
      <c r="F64" s="7">
        <f t="shared" si="49"/>
        <v>56611.053232769023</v>
      </c>
      <c r="G64" s="54"/>
      <c r="H64" s="7">
        <f t="shared" si="49"/>
        <v>12416</v>
      </c>
      <c r="I64" s="7">
        <f t="shared" si="49"/>
        <v>44289</v>
      </c>
      <c r="J64" s="54"/>
      <c r="K64" s="7">
        <f t="shared" si="49"/>
        <v>13805</v>
      </c>
      <c r="L64" s="7">
        <f t="shared" si="49"/>
        <v>49541</v>
      </c>
      <c r="M64" s="54"/>
      <c r="N64" s="54">
        <f>ROUND(E64/H64*100-100,2)</f>
        <v>27.65</v>
      </c>
      <c r="O64" s="54">
        <f>ROUND(F64/I64*100-100,2)</f>
        <v>27.82</v>
      </c>
      <c r="P64" s="54" t="s">
        <v>4</v>
      </c>
      <c r="Q64" s="54">
        <f t="shared" ref="Q64:Q75" si="50">ROUND(E64/K64*100-100,2)</f>
        <v>14.81</v>
      </c>
      <c r="R64" s="54">
        <f t="shared" ref="R64:R75" si="51">ROUND(F64/L64*100-100,2)</f>
        <v>14.27</v>
      </c>
      <c r="W64" s="11"/>
      <c r="X64" s="2"/>
    </row>
    <row r="65" spans="1:24" x14ac:dyDescent="0.5">
      <c r="B65" s="3" t="s">
        <v>57</v>
      </c>
      <c r="C65" s="12" t="s">
        <v>58</v>
      </c>
      <c r="D65" s="13">
        <v>241</v>
      </c>
      <c r="E65" s="13">
        <v>7159.053908564596</v>
      </c>
      <c r="F65" s="7">
        <v>25572.848246943628</v>
      </c>
      <c r="G65" s="13">
        <v>202</v>
      </c>
      <c r="H65" s="13">
        <v>6011</v>
      </c>
      <c r="I65" s="7">
        <v>21444</v>
      </c>
      <c r="J65" s="7">
        <v>150</v>
      </c>
      <c r="K65" s="7">
        <v>5666</v>
      </c>
      <c r="L65" s="7">
        <v>20334</v>
      </c>
      <c r="M65" s="54">
        <f>ROUND(D65/G65*100-100,2)</f>
        <v>19.309999999999999</v>
      </c>
      <c r="N65" s="54">
        <f t="shared" ref="N65:N75" si="52">ROUND(E65/H65*100-100,2)</f>
        <v>19.100000000000001</v>
      </c>
      <c r="O65" s="54">
        <f t="shared" ref="O65:O75" si="53">ROUND(F65/I65*100-100,2)</f>
        <v>19.25</v>
      </c>
      <c r="P65" s="54">
        <f>ROUND(D65/J65*100-100,2)</f>
        <v>60.67</v>
      </c>
      <c r="Q65" s="54">
        <f t="shared" si="50"/>
        <v>26.35</v>
      </c>
      <c r="R65" s="54">
        <f t="shared" si="51"/>
        <v>25.76</v>
      </c>
      <c r="S65" s="15">
        <f t="shared" ref="S65:S66" si="54">IFERROR(E65/D65*1000,"")</f>
        <v>29705.617877861394</v>
      </c>
      <c r="T65" s="9">
        <f t="shared" ref="T65:T66" si="55">IFERROR(H65/G65*1000,"")</f>
        <v>29757.425742574254</v>
      </c>
      <c r="U65" s="9">
        <f t="shared" ref="U65:U66" si="56">IFERROR(K65/J65*1000,"")</f>
        <v>37773.333333333336</v>
      </c>
      <c r="W65" s="11"/>
    </row>
    <row r="66" spans="1:24" x14ac:dyDescent="0.5">
      <c r="B66" s="3" t="s">
        <v>59</v>
      </c>
      <c r="C66" s="12" t="s">
        <v>58</v>
      </c>
      <c r="D66" s="13">
        <v>878</v>
      </c>
      <c r="E66" s="13">
        <v>8343.3953985620956</v>
      </c>
      <c r="F66" s="7">
        <v>29800.544852504987</v>
      </c>
      <c r="G66" s="13">
        <v>628</v>
      </c>
      <c r="H66" s="13">
        <v>6091</v>
      </c>
      <c r="I66" s="7">
        <v>21725</v>
      </c>
      <c r="J66" s="7">
        <v>876</v>
      </c>
      <c r="K66" s="7">
        <v>7815</v>
      </c>
      <c r="L66" s="7">
        <v>28045</v>
      </c>
      <c r="M66" s="54">
        <f>ROUND(D66/G66*100-100,2)</f>
        <v>39.81</v>
      </c>
      <c r="N66" s="54">
        <f t="shared" si="52"/>
        <v>36.979999999999997</v>
      </c>
      <c r="O66" s="54">
        <f t="shared" si="53"/>
        <v>37.17</v>
      </c>
      <c r="P66" s="54">
        <f>ROUND(D66/J66*100-100,2)</f>
        <v>0.23</v>
      </c>
      <c r="Q66" s="54">
        <f t="shared" si="50"/>
        <v>6.76</v>
      </c>
      <c r="R66" s="54">
        <f t="shared" si="51"/>
        <v>6.26</v>
      </c>
      <c r="S66" s="15">
        <f t="shared" si="54"/>
        <v>9502.7282443759632</v>
      </c>
      <c r="T66" s="9">
        <f t="shared" si="55"/>
        <v>9699.0445859872616</v>
      </c>
      <c r="U66" s="9">
        <f t="shared" si="56"/>
        <v>8921.232876712329</v>
      </c>
      <c r="W66" s="11"/>
    </row>
    <row r="67" spans="1:24" x14ac:dyDescent="0.5">
      <c r="B67" s="3" t="s">
        <v>60</v>
      </c>
      <c r="C67" s="12" t="s">
        <v>7</v>
      </c>
      <c r="D67" s="54"/>
      <c r="E67" s="13">
        <v>346.577318822</v>
      </c>
      <c r="F67" s="7">
        <v>1237.6601333204121</v>
      </c>
      <c r="G67" s="54"/>
      <c r="H67" s="13">
        <v>314</v>
      </c>
      <c r="I67" s="7">
        <v>1120</v>
      </c>
      <c r="J67" s="54"/>
      <c r="K67" s="7">
        <v>324</v>
      </c>
      <c r="L67" s="7">
        <v>1162</v>
      </c>
      <c r="M67" s="54"/>
      <c r="N67" s="54">
        <f t="shared" si="52"/>
        <v>10.37</v>
      </c>
      <c r="O67" s="54">
        <f t="shared" si="53"/>
        <v>10.51</v>
      </c>
      <c r="P67" s="54" t="s">
        <v>56</v>
      </c>
      <c r="Q67" s="54">
        <f t="shared" si="50"/>
        <v>6.97</v>
      </c>
      <c r="R67" s="54">
        <f t="shared" si="51"/>
        <v>6.51</v>
      </c>
      <c r="T67" s="9"/>
      <c r="U67" s="9"/>
      <c r="W67" s="11"/>
    </row>
    <row r="68" spans="1:24" x14ac:dyDescent="0.5">
      <c r="A68" s="8"/>
      <c r="B68" s="3" t="s">
        <v>61</v>
      </c>
      <c r="C68" s="12" t="s">
        <v>62</v>
      </c>
      <c r="D68" s="7">
        <f t="shared" ref="D68:L68" si="57">SUM(D69:D71)</f>
        <v>2569.2340083999998</v>
      </c>
      <c r="E68" s="7">
        <f t="shared" si="57"/>
        <v>5783.104168678502</v>
      </c>
      <c r="F68" s="7">
        <f t="shared" si="57"/>
        <v>20656.286384700419</v>
      </c>
      <c r="G68" s="7">
        <f t="shared" si="57"/>
        <v>2350</v>
      </c>
      <c r="H68" s="7">
        <f t="shared" si="57"/>
        <v>5275</v>
      </c>
      <c r="I68" s="7">
        <f t="shared" si="57"/>
        <v>18814</v>
      </c>
      <c r="J68" s="7">
        <f t="shared" si="57"/>
        <v>1140</v>
      </c>
      <c r="K68" s="7">
        <f t="shared" si="57"/>
        <v>5210</v>
      </c>
      <c r="L68" s="7">
        <f t="shared" si="57"/>
        <v>18701</v>
      </c>
      <c r="M68" s="54">
        <f>ROUND(D68/G68*100-100,2)</f>
        <v>9.33</v>
      </c>
      <c r="N68" s="54">
        <f t="shared" si="52"/>
        <v>9.6300000000000008</v>
      </c>
      <c r="O68" s="54">
        <f t="shared" si="53"/>
        <v>9.7899999999999991</v>
      </c>
      <c r="P68" s="54">
        <f>ROUND(D68/J68*100-100,2)</f>
        <v>125.37</v>
      </c>
      <c r="Q68" s="54">
        <f t="shared" si="50"/>
        <v>11</v>
      </c>
      <c r="R68" s="54">
        <f t="shared" si="51"/>
        <v>10.46</v>
      </c>
      <c r="S68" s="15">
        <f t="shared" ref="S68:S71" si="58">IFERROR(E68/D68*1000,"")</f>
        <v>2250.9059703284688</v>
      </c>
      <c r="T68" s="9">
        <f t="shared" ref="T68:T71" si="59">IFERROR(H68/G68*1000,"")</f>
        <v>2244.6808510638298</v>
      </c>
      <c r="U68" s="9">
        <f t="shared" ref="U68:U71" si="60">IFERROR(K68/J68*1000,"")</f>
        <v>4570.1754385964914</v>
      </c>
      <c r="W68" s="11"/>
    </row>
    <row r="69" spans="1:24" x14ac:dyDescent="0.5">
      <c r="A69" s="8"/>
      <c r="B69" s="3" t="s">
        <v>63</v>
      </c>
      <c r="C69" s="12" t="s">
        <v>62</v>
      </c>
      <c r="D69" s="13">
        <v>1011.7260084</v>
      </c>
      <c r="E69" s="13">
        <v>4039.1647458633011</v>
      </c>
      <c r="F69" s="7">
        <v>14427.742112582449</v>
      </c>
      <c r="G69" s="13">
        <v>1040</v>
      </c>
      <c r="H69" s="13">
        <v>4090</v>
      </c>
      <c r="I69" s="7">
        <v>14590</v>
      </c>
      <c r="J69" s="7">
        <v>857</v>
      </c>
      <c r="K69" s="7">
        <v>3930</v>
      </c>
      <c r="L69" s="7">
        <v>14106</v>
      </c>
      <c r="M69" s="54">
        <f>ROUND(D69/G69*100-100,2)</f>
        <v>-2.72</v>
      </c>
      <c r="N69" s="54">
        <f t="shared" si="52"/>
        <v>-1.24</v>
      </c>
      <c r="O69" s="54">
        <f t="shared" si="53"/>
        <v>-1.1100000000000001</v>
      </c>
      <c r="P69" s="54">
        <f>ROUND(D69/J69*100-100,2)</f>
        <v>18.05</v>
      </c>
      <c r="Q69" s="54">
        <f t="shared" si="50"/>
        <v>2.78</v>
      </c>
      <c r="R69" s="54">
        <f t="shared" si="51"/>
        <v>2.2799999999999998</v>
      </c>
      <c r="S69" s="15">
        <f t="shared" si="58"/>
        <v>3992.3504114034413</v>
      </c>
      <c r="T69" s="9">
        <f t="shared" si="59"/>
        <v>3932.6923076923076</v>
      </c>
      <c r="U69" s="9">
        <f t="shared" si="60"/>
        <v>4585.7642940490086</v>
      </c>
      <c r="W69" s="11"/>
      <c r="X69" s="2"/>
    </row>
    <row r="70" spans="1:24" x14ac:dyDescent="0.5">
      <c r="A70" s="8"/>
      <c r="B70" s="3" t="s">
        <v>64</v>
      </c>
      <c r="C70" s="12" t="s">
        <v>62</v>
      </c>
      <c r="D70" s="13">
        <v>2.0369999999999999</v>
      </c>
      <c r="E70" s="13">
        <v>8.9953631500000011</v>
      </c>
      <c r="F70" s="7">
        <v>32.138533737950731</v>
      </c>
      <c r="G70" s="13">
        <v>12</v>
      </c>
      <c r="H70" s="13">
        <v>73</v>
      </c>
      <c r="I70" s="7">
        <v>259</v>
      </c>
      <c r="J70" s="7">
        <v>5</v>
      </c>
      <c r="K70" s="7">
        <v>30</v>
      </c>
      <c r="L70" s="7">
        <v>109</v>
      </c>
      <c r="M70" s="54">
        <f>ROUND(D70/G70*100-100,2)</f>
        <v>-83.03</v>
      </c>
      <c r="N70" s="54">
        <f t="shared" ref="N70" si="61">ROUND(E70/H70*100-100,2)</f>
        <v>-87.68</v>
      </c>
      <c r="O70" s="54">
        <f t="shared" ref="O70" si="62">ROUND(F70/I70*100-100,2)</f>
        <v>-87.59</v>
      </c>
      <c r="P70" s="54">
        <f>ROUND(D70/J70*100-100,2)</f>
        <v>-59.26</v>
      </c>
      <c r="Q70" s="54">
        <f t="shared" ref="Q70" si="63">ROUND(E70/K70*100-100,2)</f>
        <v>-70.02</v>
      </c>
      <c r="R70" s="54">
        <f t="shared" ref="R70" si="64">ROUND(F70/L70*100-100,2)</f>
        <v>-70.52</v>
      </c>
      <c r="S70" s="15">
        <f t="shared" si="58"/>
        <v>4415.9858370152187</v>
      </c>
      <c r="T70" s="9">
        <f t="shared" si="59"/>
        <v>6083.333333333333</v>
      </c>
      <c r="U70" s="9">
        <f t="shared" si="60"/>
        <v>6000</v>
      </c>
      <c r="W70" s="11"/>
      <c r="X70" s="2"/>
    </row>
    <row r="71" spans="1:24" x14ac:dyDescent="0.5">
      <c r="A71" s="8"/>
      <c r="B71" s="3" t="s">
        <v>65</v>
      </c>
      <c r="C71" s="12" t="s">
        <v>62</v>
      </c>
      <c r="D71" s="13">
        <v>1555.471</v>
      </c>
      <c r="E71" s="13">
        <v>1734.9440596652014</v>
      </c>
      <c r="F71" s="7">
        <v>6196.4057383800209</v>
      </c>
      <c r="G71" s="13">
        <v>1298</v>
      </c>
      <c r="H71" s="13">
        <v>1112</v>
      </c>
      <c r="I71" s="7">
        <v>3965</v>
      </c>
      <c r="J71" s="7">
        <v>278</v>
      </c>
      <c r="K71" s="7">
        <v>1250</v>
      </c>
      <c r="L71" s="7">
        <v>4486</v>
      </c>
      <c r="M71" s="54">
        <f>ROUND(D71/G71*100-100,2)</f>
        <v>19.84</v>
      </c>
      <c r="N71" s="54">
        <f t="shared" si="52"/>
        <v>56.02</v>
      </c>
      <c r="O71" s="54">
        <f t="shared" si="53"/>
        <v>56.28</v>
      </c>
      <c r="P71" s="54">
        <f>ROUND(D71/J71*100-100,2)</f>
        <v>459.52</v>
      </c>
      <c r="Q71" s="54">
        <f t="shared" si="50"/>
        <v>38.799999999999997</v>
      </c>
      <c r="R71" s="54">
        <f t="shared" si="51"/>
        <v>38.130000000000003</v>
      </c>
      <c r="S71" s="15">
        <f t="shared" si="58"/>
        <v>1115.3818101817401</v>
      </c>
      <c r="T71" s="9">
        <f t="shared" si="59"/>
        <v>856.70261941448382</v>
      </c>
      <c r="U71" s="9">
        <f t="shared" si="60"/>
        <v>4496.4028776978412</v>
      </c>
      <c r="W71" s="11"/>
      <c r="X71" s="2"/>
    </row>
    <row r="72" spans="1:24" x14ac:dyDescent="0.5">
      <c r="A72" s="8"/>
      <c r="B72" s="3" t="s">
        <v>66</v>
      </c>
      <c r="C72" s="12" t="s">
        <v>7</v>
      </c>
      <c r="D72" s="54"/>
      <c r="E72" s="13">
        <v>11702.593801428886</v>
      </c>
      <c r="F72" s="7">
        <v>41799.741768973086</v>
      </c>
      <c r="G72" s="54"/>
      <c r="H72" s="13">
        <v>9313</v>
      </c>
      <c r="I72" s="7">
        <v>33218</v>
      </c>
      <c r="J72" s="54"/>
      <c r="K72" s="7">
        <v>11187</v>
      </c>
      <c r="L72" s="7">
        <v>40149</v>
      </c>
      <c r="M72" s="54"/>
      <c r="N72" s="54">
        <f t="shared" si="52"/>
        <v>25.66</v>
      </c>
      <c r="O72" s="54">
        <f t="shared" si="53"/>
        <v>25.83</v>
      </c>
      <c r="P72" s="54" t="s">
        <v>4</v>
      </c>
      <c r="Q72" s="54">
        <f t="shared" si="50"/>
        <v>4.6100000000000003</v>
      </c>
      <c r="R72" s="54">
        <f t="shared" si="51"/>
        <v>4.1100000000000003</v>
      </c>
      <c r="T72" s="9"/>
      <c r="U72" s="9"/>
      <c r="W72" s="11"/>
      <c r="X72" s="2"/>
    </row>
    <row r="73" spans="1:24" ht="21.65" customHeight="1" x14ac:dyDescent="0.5">
      <c r="A73" s="8"/>
      <c r="B73" s="3" t="s">
        <v>67</v>
      </c>
      <c r="C73" s="12" t="s">
        <v>7</v>
      </c>
      <c r="D73" s="54"/>
      <c r="E73" s="13">
        <v>1560.1065424958001</v>
      </c>
      <c r="F73" s="7">
        <v>5572.5488427768551</v>
      </c>
      <c r="G73" s="54"/>
      <c r="H73" s="13">
        <v>1325</v>
      </c>
      <c r="I73" s="7">
        <v>4728</v>
      </c>
      <c r="J73" s="54"/>
      <c r="K73" s="7">
        <v>1493</v>
      </c>
      <c r="L73" s="7">
        <v>5357</v>
      </c>
      <c r="M73" s="54"/>
      <c r="N73" s="54">
        <f t="shared" si="52"/>
        <v>17.739999999999998</v>
      </c>
      <c r="O73" s="54">
        <f t="shared" si="53"/>
        <v>17.86</v>
      </c>
      <c r="P73" s="54" t="s">
        <v>4</v>
      </c>
      <c r="Q73" s="54">
        <f t="shared" si="50"/>
        <v>4.49</v>
      </c>
      <c r="R73" s="54">
        <f t="shared" si="51"/>
        <v>4.0199999999999996</v>
      </c>
      <c r="T73" s="9"/>
      <c r="U73" s="9"/>
      <c r="W73" s="11"/>
    </row>
    <row r="74" spans="1:24" x14ac:dyDescent="0.5">
      <c r="A74" s="8"/>
      <c r="B74" s="3" t="s">
        <v>68</v>
      </c>
      <c r="C74" s="12" t="s">
        <v>69</v>
      </c>
      <c r="D74" s="13">
        <v>146.52956079999998</v>
      </c>
      <c r="E74" s="13">
        <v>110.7481882845</v>
      </c>
      <c r="F74" s="7">
        <v>395.55956277174596</v>
      </c>
      <c r="G74" s="13">
        <v>143</v>
      </c>
      <c r="H74" s="13">
        <v>109</v>
      </c>
      <c r="I74" s="7">
        <v>387</v>
      </c>
      <c r="J74" s="7">
        <v>87</v>
      </c>
      <c r="K74" s="7">
        <v>78</v>
      </c>
      <c r="L74" s="7">
        <v>281</v>
      </c>
      <c r="M74" s="54">
        <f>ROUND(D74/G74*100-100,2)</f>
        <v>2.4700000000000002</v>
      </c>
      <c r="N74" s="54">
        <f t="shared" si="52"/>
        <v>1.6</v>
      </c>
      <c r="O74" s="54">
        <f t="shared" si="53"/>
        <v>2.21</v>
      </c>
      <c r="P74" s="54">
        <f>ROUND(D74/J74*100-100,2)</f>
        <v>68.42</v>
      </c>
      <c r="Q74" s="54">
        <f t="shared" si="50"/>
        <v>41.98</v>
      </c>
      <c r="R74" s="54">
        <f t="shared" si="51"/>
        <v>40.770000000000003</v>
      </c>
      <c r="S74" s="15">
        <f t="shared" ref="S74" si="65">IFERROR(E74/D74*1000,"")</f>
        <v>755.80782252982783</v>
      </c>
      <c r="T74" s="9">
        <f t="shared" ref="T74" si="66">IFERROR(H74/G74*1000,"")</f>
        <v>762.23776223776224</v>
      </c>
      <c r="U74" s="9">
        <f t="shared" ref="U74" si="67">IFERROR(K74/J74*1000,"")</f>
        <v>896.55172413793105</v>
      </c>
      <c r="W74" s="11"/>
    </row>
    <row r="75" spans="1:24" x14ac:dyDescent="0.5">
      <c r="A75" s="8"/>
      <c r="B75" s="3" t="s">
        <v>70</v>
      </c>
      <c r="C75" s="12" t="s">
        <v>7</v>
      </c>
      <c r="D75" s="54"/>
      <c r="E75" s="7">
        <f t="shared" ref="E75:L75" si="68">SUM(E76:E79)</f>
        <v>38441.187588596003</v>
      </c>
      <c r="F75" s="7">
        <f t="shared" si="68"/>
        <v>137280.49851631789</v>
      </c>
      <c r="G75" s="54"/>
      <c r="H75" s="7">
        <f t="shared" si="68"/>
        <v>24563</v>
      </c>
      <c r="I75" s="7">
        <f t="shared" si="68"/>
        <v>87610</v>
      </c>
      <c r="J75" s="54"/>
      <c r="K75" s="7">
        <f t="shared" si="68"/>
        <v>37887</v>
      </c>
      <c r="L75" s="7">
        <f t="shared" si="68"/>
        <v>135970</v>
      </c>
      <c r="M75" s="54" t="s">
        <v>56</v>
      </c>
      <c r="N75" s="54">
        <f t="shared" si="52"/>
        <v>56.5</v>
      </c>
      <c r="O75" s="54">
        <f t="shared" si="53"/>
        <v>56.7</v>
      </c>
      <c r="P75" s="54"/>
      <c r="Q75" s="54">
        <f t="shared" si="50"/>
        <v>1.46</v>
      </c>
      <c r="R75" s="54">
        <f t="shared" si="51"/>
        <v>0.96</v>
      </c>
      <c r="T75" s="9"/>
      <c r="U75" s="9"/>
      <c r="W75" s="11"/>
    </row>
    <row r="76" spans="1:24" x14ac:dyDescent="0.5">
      <c r="A76" s="3"/>
      <c r="B76" s="3" t="s">
        <v>71</v>
      </c>
      <c r="C76" s="12" t="s">
        <v>69</v>
      </c>
      <c r="D76" s="13">
        <v>0</v>
      </c>
      <c r="E76" s="13">
        <v>0</v>
      </c>
      <c r="F76" s="7">
        <v>0</v>
      </c>
      <c r="G76" s="13">
        <v>0</v>
      </c>
      <c r="H76" s="13">
        <v>0</v>
      </c>
      <c r="I76" s="7">
        <v>0</v>
      </c>
      <c r="J76" s="7">
        <v>0</v>
      </c>
      <c r="K76" s="7">
        <v>0</v>
      </c>
      <c r="L76" s="7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15" t="str">
        <f t="shared" ref="S76:S78" si="69">IFERROR(E76/D76*1000,"")</f>
        <v/>
      </c>
      <c r="T76" s="9" t="str">
        <f t="shared" ref="T76:T78" si="70">IFERROR(H76/G76*1000,"")</f>
        <v/>
      </c>
      <c r="U76" s="9" t="str">
        <f t="shared" ref="U76:U78" si="71">IFERROR(K76/J76*1000,"")</f>
        <v/>
      </c>
      <c r="W76" s="11"/>
    </row>
    <row r="77" spans="1:24" x14ac:dyDescent="0.5">
      <c r="A77" s="3"/>
      <c r="B77" s="3" t="s">
        <v>72</v>
      </c>
      <c r="C77" s="12" t="s">
        <v>69</v>
      </c>
      <c r="D77" s="13">
        <v>48984.823669199999</v>
      </c>
      <c r="E77" s="13">
        <v>13695.778994419006</v>
      </c>
      <c r="F77" s="7">
        <v>48902.776355362745</v>
      </c>
      <c r="G77" s="13">
        <v>17510</v>
      </c>
      <c r="H77" s="13">
        <v>5756</v>
      </c>
      <c r="I77" s="7">
        <v>20530</v>
      </c>
      <c r="J77" s="7">
        <v>31539</v>
      </c>
      <c r="K77" s="7">
        <v>10055</v>
      </c>
      <c r="L77" s="7">
        <v>36085</v>
      </c>
      <c r="M77" s="54">
        <f t="shared" ref="M77:O78" si="72">ROUND(D77/G77*100-100,2)</f>
        <v>179.75</v>
      </c>
      <c r="N77" s="54">
        <f t="shared" si="72"/>
        <v>137.94</v>
      </c>
      <c r="O77" s="54">
        <f t="shared" si="72"/>
        <v>138.19999999999999</v>
      </c>
      <c r="P77" s="54">
        <f>ROUND(D77/J77*100-100,2)</f>
        <v>55.32</v>
      </c>
      <c r="Q77" s="54">
        <f t="shared" ref="P77:R78" si="73">ROUND(E77/K77*100-100,2)</f>
        <v>36.21</v>
      </c>
      <c r="R77" s="54">
        <f t="shared" si="73"/>
        <v>35.520000000000003</v>
      </c>
      <c r="S77" s="15">
        <f t="shared" si="69"/>
        <v>279.5922893773822</v>
      </c>
      <c r="T77" s="9">
        <f t="shared" si="70"/>
        <v>328.72644203312393</v>
      </c>
      <c r="U77" s="9">
        <f t="shared" si="71"/>
        <v>318.81163004534068</v>
      </c>
      <c r="W77" s="11"/>
    </row>
    <row r="78" spans="1:24" x14ac:dyDescent="0.5">
      <c r="A78" s="3"/>
      <c r="B78" s="3" t="s">
        <v>73</v>
      </c>
      <c r="C78" s="12" t="s">
        <v>69</v>
      </c>
      <c r="D78" s="13">
        <v>8632.6825344999997</v>
      </c>
      <c r="E78" s="13">
        <v>9143.4040016736908</v>
      </c>
      <c r="F78" s="7">
        <v>32662.180143406993</v>
      </c>
      <c r="G78" s="13">
        <v>8215</v>
      </c>
      <c r="H78" s="13">
        <v>7439</v>
      </c>
      <c r="I78" s="7">
        <v>26536</v>
      </c>
      <c r="J78" s="7">
        <v>14502</v>
      </c>
      <c r="K78" s="7">
        <v>15300</v>
      </c>
      <c r="L78" s="7">
        <v>54910</v>
      </c>
      <c r="M78" s="54">
        <f t="shared" si="72"/>
        <v>5.08</v>
      </c>
      <c r="N78" s="54">
        <f t="shared" si="72"/>
        <v>22.91</v>
      </c>
      <c r="O78" s="54">
        <f t="shared" si="72"/>
        <v>23.09</v>
      </c>
      <c r="P78" s="54">
        <f t="shared" si="73"/>
        <v>-40.47</v>
      </c>
      <c r="Q78" s="54">
        <f t="shared" si="73"/>
        <v>-40.24</v>
      </c>
      <c r="R78" s="54">
        <f t="shared" si="73"/>
        <v>-40.520000000000003</v>
      </c>
      <c r="S78" s="15">
        <f t="shared" si="69"/>
        <v>1059.1613864094531</v>
      </c>
      <c r="T78" s="9">
        <f t="shared" si="70"/>
        <v>905.53864881314666</v>
      </c>
      <c r="U78" s="9">
        <f t="shared" si="71"/>
        <v>1055.0268928423666</v>
      </c>
      <c r="W78" s="11"/>
    </row>
    <row r="79" spans="1:24" x14ac:dyDescent="0.5">
      <c r="A79" s="3"/>
      <c r="B79" s="3" t="s">
        <v>74</v>
      </c>
      <c r="C79" s="12" t="s">
        <v>7</v>
      </c>
      <c r="D79" s="54"/>
      <c r="E79" s="13">
        <v>15602.004592503308</v>
      </c>
      <c r="F79" s="7">
        <v>55715.542017548163</v>
      </c>
      <c r="G79" s="54"/>
      <c r="H79" s="13">
        <v>11368</v>
      </c>
      <c r="I79" s="7">
        <v>40544</v>
      </c>
      <c r="J79" s="54"/>
      <c r="K79" s="7">
        <v>12532</v>
      </c>
      <c r="L79" s="7">
        <v>44975</v>
      </c>
      <c r="M79" s="54"/>
      <c r="N79" s="54">
        <f t="shared" ref="N79:O83" si="74">ROUND(E79/H79*100-100,2)</f>
        <v>37.24</v>
      </c>
      <c r="O79" s="54">
        <f t="shared" si="74"/>
        <v>37.42</v>
      </c>
      <c r="P79" s="54" t="s">
        <v>56</v>
      </c>
      <c r="Q79" s="54">
        <f t="shared" ref="P79:R83" si="75">ROUND(E79/K79*100-100,2)</f>
        <v>24.5</v>
      </c>
      <c r="R79" s="54">
        <f t="shared" si="75"/>
        <v>23.88</v>
      </c>
      <c r="T79" s="9"/>
      <c r="U79" s="9"/>
      <c r="W79" s="11"/>
    </row>
    <row r="80" spans="1:24" x14ac:dyDescent="0.5">
      <c r="A80" s="8"/>
      <c r="B80" s="3" t="s">
        <v>75</v>
      </c>
      <c r="C80" s="12" t="s">
        <v>7</v>
      </c>
      <c r="D80" s="54"/>
      <c r="E80" s="7">
        <f t="shared" ref="E80:L80" si="76">SUM(E81:E88)</f>
        <v>10545.666087702399</v>
      </c>
      <c r="F80" s="7">
        <f t="shared" si="76"/>
        <v>37649.992150981976</v>
      </c>
      <c r="G80" s="54"/>
      <c r="H80" s="7">
        <f t="shared" si="76"/>
        <v>8112</v>
      </c>
      <c r="I80" s="7">
        <f t="shared" si="76"/>
        <v>28926</v>
      </c>
      <c r="J80" s="54"/>
      <c r="K80" s="7">
        <f t="shared" si="76"/>
        <v>8199</v>
      </c>
      <c r="L80" s="7">
        <f t="shared" si="76"/>
        <v>29430</v>
      </c>
      <c r="M80" s="54"/>
      <c r="N80" s="54">
        <f t="shared" si="74"/>
        <v>30</v>
      </c>
      <c r="O80" s="54">
        <f t="shared" si="74"/>
        <v>30.16</v>
      </c>
      <c r="P80" s="54" t="s">
        <v>56</v>
      </c>
      <c r="Q80" s="54">
        <f t="shared" si="75"/>
        <v>28.62</v>
      </c>
      <c r="R80" s="54">
        <f t="shared" si="75"/>
        <v>27.93</v>
      </c>
      <c r="T80" s="9"/>
      <c r="U80" s="9"/>
      <c r="W80" s="11"/>
    </row>
    <row r="81" spans="1:23" x14ac:dyDescent="0.5">
      <c r="A81" s="3"/>
      <c r="B81" s="3" t="s">
        <v>76</v>
      </c>
      <c r="C81" s="12" t="s">
        <v>77</v>
      </c>
      <c r="D81" s="13">
        <v>168.91200000000001</v>
      </c>
      <c r="E81" s="13">
        <v>816.69576133829992</v>
      </c>
      <c r="F81" s="7">
        <v>2917.2080123653986</v>
      </c>
      <c r="G81" s="13">
        <v>67</v>
      </c>
      <c r="H81" s="13">
        <v>347</v>
      </c>
      <c r="I81" s="7">
        <v>1238</v>
      </c>
      <c r="J81" s="7">
        <v>105</v>
      </c>
      <c r="K81" s="7">
        <v>702</v>
      </c>
      <c r="L81" s="7">
        <v>2520</v>
      </c>
      <c r="M81" s="54">
        <f>ROUND(D81/G81*100-100,2)</f>
        <v>152.11000000000001</v>
      </c>
      <c r="N81" s="54">
        <f t="shared" si="74"/>
        <v>135.36000000000001</v>
      </c>
      <c r="O81" s="54">
        <f t="shared" si="74"/>
        <v>135.63999999999999</v>
      </c>
      <c r="P81" s="54">
        <f t="shared" si="75"/>
        <v>60.87</v>
      </c>
      <c r="Q81" s="54">
        <f t="shared" si="75"/>
        <v>16.34</v>
      </c>
      <c r="R81" s="54">
        <f t="shared" si="75"/>
        <v>15.76</v>
      </c>
      <c r="S81" s="15">
        <f t="shared" ref="S81" si="77">IFERROR(E81/D81*1000,"")</f>
        <v>4835.0369502362173</v>
      </c>
      <c r="T81" s="9">
        <f t="shared" ref="T81" si="78">IFERROR(H81/G81*1000,"")</f>
        <v>5179.1044776119397</v>
      </c>
      <c r="U81" s="9">
        <f t="shared" ref="U81" si="79">IFERROR(K81/J81*1000,"")</f>
        <v>6685.7142857142862</v>
      </c>
      <c r="W81" s="11"/>
    </row>
    <row r="82" spans="1:23" x14ac:dyDescent="0.5">
      <c r="A82" s="3"/>
      <c r="B82" s="3" t="s">
        <v>78</v>
      </c>
      <c r="C82" s="12" t="s">
        <v>7</v>
      </c>
      <c r="D82" s="54"/>
      <c r="E82" s="13">
        <v>588.9234635014999</v>
      </c>
      <c r="F82" s="7">
        <v>2102.9836039745974</v>
      </c>
      <c r="G82" s="54"/>
      <c r="H82" s="13">
        <v>503</v>
      </c>
      <c r="I82" s="7">
        <v>1793</v>
      </c>
      <c r="J82" s="54"/>
      <c r="K82" s="7">
        <v>523</v>
      </c>
      <c r="L82" s="7">
        <v>1878</v>
      </c>
      <c r="M82" s="54"/>
      <c r="N82" s="54">
        <f t="shared" si="74"/>
        <v>17.079999999999998</v>
      </c>
      <c r="O82" s="54">
        <f t="shared" si="74"/>
        <v>17.29</v>
      </c>
      <c r="P82" s="54"/>
      <c r="Q82" s="54">
        <f t="shared" si="75"/>
        <v>12.6</v>
      </c>
      <c r="R82" s="54">
        <f t="shared" si="75"/>
        <v>11.98</v>
      </c>
      <c r="T82" s="9"/>
      <c r="U82" s="9"/>
      <c r="W82" s="11"/>
    </row>
    <row r="83" spans="1:23" x14ac:dyDescent="0.5">
      <c r="B83" s="3" t="s">
        <v>79</v>
      </c>
      <c r="C83" s="12" t="s">
        <v>7</v>
      </c>
      <c r="D83" s="54"/>
      <c r="E83" s="7">
        <v>3007.1511726554004</v>
      </c>
      <c r="F83" s="7">
        <v>10738.740195653601</v>
      </c>
      <c r="G83" s="54"/>
      <c r="H83" s="7">
        <v>2265</v>
      </c>
      <c r="I83" s="7">
        <v>8073</v>
      </c>
      <c r="J83" s="54"/>
      <c r="K83" s="7">
        <v>1066</v>
      </c>
      <c r="L83" s="7">
        <v>3825</v>
      </c>
      <c r="M83" s="54"/>
      <c r="N83" s="54">
        <f t="shared" si="74"/>
        <v>32.770000000000003</v>
      </c>
      <c r="O83" s="54">
        <f t="shared" si="74"/>
        <v>33.020000000000003</v>
      </c>
      <c r="P83" s="54" t="s">
        <v>56</v>
      </c>
      <c r="Q83" s="54">
        <f t="shared" si="75"/>
        <v>182.1</v>
      </c>
      <c r="R83" s="54">
        <f t="shared" si="75"/>
        <v>180.75</v>
      </c>
      <c r="T83" s="9"/>
      <c r="U83" s="9"/>
      <c r="W83" s="11"/>
    </row>
    <row r="84" spans="1:23" x14ac:dyDescent="0.5">
      <c r="B84" s="3" t="s">
        <v>80</v>
      </c>
      <c r="C84" s="56"/>
      <c r="D84" s="54"/>
      <c r="F84" s="7"/>
      <c r="G84" s="54"/>
      <c r="J84" s="54"/>
      <c r="M84" s="54"/>
      <c r="N84" s="54"/>
      <c r="O84" s="54"/>
      <c r="P84" s="54"/>
      <c r="Q84" s="54"/>
      <c r="R84" s="54"/>
      <c r="T84" s="9"/>
      <c r="U84" s="9"/>
      <c r="W84" s="11"/>
    </row>
    <row r="85" spans="1:23" x14ac:dyDescent="0.5">
      <c r="B85" s="3" t="s">
        <v>81</v>
      </c>
      <c r="C85" s="12" t="s">
        <v>7</v>
      </c>
      <c r="D85" s="54"/>
      <c r="E85" s="7">
        <v>933.20892213000013</v>
      </c>
      <c r="F85" s="7">
        <v>3333.0002592788182</v>
      </c>
      <c r="G85" s="54"/>
      <c r="H85" s="7">
        <v>1174</v>
      </c>
      <c r="I85" s="7">
        <v>4186</v>
      </c>
      <c r="J85" s="54"/>
      <c r="K85" s="7">
        <v>905</v>
      </c>
      <c r="L85" s="7">
        <v>3250</v>
      </c>
      <c r="M85" s="54"/>
      <c r="N85" s="54">
        <f t="shared" ref="N85:N95" si="80">ROUND(E85/H85*100-100,2)</f>
        <v>-20.51</v>
      </c>
      <c r="O85" s="54">
        <f t="shared" ref="O85:O95" si="81">ROUND(F85/I85*100-100,2)</f>
        <v>-20.38</v>
      </c>
      <c r="P85" s="54" t="s">
        <v>56</v>
      </c>
      <c r="Q85" s="54">
        <f t="shared" ref="Q85:Q95" si="82">ROUND(E85/K85*100-100,2)</f>
        <v>3.12</v>
      </c>
      <c r="R85" s="54">
        <f t="shared" ref="R85:R95" si="83">ROUND(F85/L85*100-100,2)</f>
        <v>2.5499999999999998</v>
      </c>
      <c r="T85" s="9"/>
      <c r="U85" s="9"/>
      <c r="W85" s="11"/>
    </row>
    <row r="86" spans="1:23" x14ac:dyDescent="0.5">
      <c r="B86" s="3" t="s">
        <v>82</v>
      </c>
      <c r="C86" s="12" t="s">
        <v>7</v>
      </c>
      <c r="D86" s="54"/>
      <c r="E86" s="13">
        <v>721.55116728259986</v>
      </c>
      <c r="F86" s="7">
        <v>2577.131134115908</v>
      </c>
      <c r="G86" s="54"/>
      <c r="H86" s="13">
        <v>455</v>
      </c>
      <c r="I86" s="7">
        <v>1622</v>
      </c>
      <c r="J86" s="54"/>
      <c r="K86" s="7">
        <v>639</v>
      </c>
      <c r="L86" s="7">
        <v>2292</v>
      </c>
      <c r="M86" s="54"/>
      <c r="N86" s="54">
        <f t="shared" si="80"/>
        <v>58.58</v>
      </c>
      <c r="O86" s="54">
        <f t="shared" si="81"/>
        <v>58.89</v>
      </c>
      <c r="P86" s="54" t="s">
        <v>56</v>
      </c>
      <c r="Q86" s="54">
        <f t="shared" si="82"/>
        <v>12.92</v>
      </c>
      <c r="R86" s="54">
        <f t="shared" si="83"/>
        <v>12.44</v>
      </c>
      <c r="T86" s="9"/>
      <c r="U86" s="9"/>
      <c r="W86" s="11"/>
    </row>
    <row r="87" spans="1:23" x14ac:dyDescent="0.5">
      <c r="B87" s="3" t="s">
        <v>113</v>
      </c>
      <c r="C87" s="12" t="s">
        <v>77</v>
      </c>
      <c r="D87" s="13">
        <v>1191.4421</v>
      </c>
      <c r="E87" s="13">
        <v>3074.740359176099</v>
      </c>
      <c r="F87" s="7">
        <v>10981.717120633466</v>
      </c>
      <c r="G87" s="7">
        <v>1790</v>
      </c>
      <c r="H87" s="13">
        <v>2380</v>
      </c>
      <c r="I87" s="7">
        <v>8491</v>
      </c>
      <c r="J87" s="7">
        <v>1424</v>
      </c>
      <c r="K87" s="7">
        <v>2639</v>
      </c>
      <c r="L87" s="7">
        <v>9473</v>
      </c>
      <c r="M87" s="54">
        <f>ROUND(D87/G87*100-100,2)</f>
        <v>-33.44</v>
      </c>
      <c r="N87" s="54">
        <f t="shared" si="80"/>
        <v>29.19</v>
      </c>
      <c r="O87" s="54">
        <f t="shared" si="81"/>
        <v>29.33</v>
      </c>
      <c r="P87" s="54">
        <f t="shared" ref="P87" si="84">ROUND(D87/J87*100-100,2)</f>
        <v>-16.329999999999998</v>
      </c>
      <c r="Q87" s="54">
        <f t="shared" si="82"/>
        <v>16.510000000000002</v>
      </c>
      <c r="R87" s="54">
        <f t="shared" si="83"/>
        <v>15.93</v>
      </c>
      <c r="S87" s="15">
        <f t="shared" ref="S87" si="85">IFERROR(E87/D87*1000,"")</f>
        <v>2580.6880243497344</v>
      </c>
      <c r="T87" s="9">
        <f t="shared" ref="T87" si="86">IFERROR(H87/G87*1000,"")</f>
        <v>1329.6089385474861</v>
      </c>
      <c r="U87" s="9">
        <f t="shared" ref="U87" si="87">IFERROR(K87/J87*1000,"")</f>
        <v>1853.2303370786517</v>
      </c>
      <c r="W87" s="11"/>
    </row>
    <row r="88" spans="1:23" x14ac:dyDescent="0.5">
      <c r="B88" s="3" t="s">
        <v>114</v>
      </c>
      <c r="C88" s="12" t="s">
        <v>7</v>
      </c>
      <c r="D88" s="54"/>
      <c r="E88" s="13">
        <v>1403.3952416185002</v>
      </c>
      <c r="F88" s="7">
        <v>4999.2118249601835</v>
      </c>
      <c r="G88" s="54"/>
      <c r="H88" s="13">
        <v>988</v>
      </c>
      <c r="I88" s="7">
        <v>3523</v>
      </c>
      <c r="J88" s="54"/>
      <c r="K88" s="7">
        <v>1725</v>
      </c>
      <c r="L88" s="7">
        <v>6192</v>
      </c>
      <c r="M88" s="54"/>
      <c r="N88" s="54">
        <f t="shared" si="80"/>
        <v>42.04</v>
      </c>
      <c r="O88" s="54">
        <f t="shared" si="81"/>
        <v>41.9</v>
      </c>
      <c r="P88" s="54" t="s">
        <v>56</v>
      </c>
      <c r="Q88" s="54">
        <f t="shared" si="82"/>
        <v>-18.64</v>
      </c>
      <c r="R88" s="54">
        <f t="shared" si="83"/>
        <v>-19.260000000000002</v>
      </c>
      <c r="T88" s="9"/>
      <c r="U88" s="9"/>
      <c r="W88" s="11"/>
    </row>
    <row r="89" spans="1:23" x14ac:dyDescent="0.5">
      <c r="A89" s="8"/>
      <c r="B89" s="3" t="s">
        <v>83</v>
      </c>
      <c r="C89" s="12" t="s">
        <v>110</v>
      </c>
      <c r="D89" s="13">
        <v>191.34827370000014</v>
      </c>
      <c r="E89" s="13">
        <v>231.34460829089986</v>
      </c>
      <c r="F89" s="7">
        <v>826.16552302817627</v>
      </c>
      <c r="G89" s="7">
        <v>79</v>
      </c>
      <c r="H89" s="13">
        <v>150</v>
      </c>
      <c r="I89" s="7">
        <v>534</v>
      </c>
      <c r="J89" s="7">
        <v>160</v>
      </c>
      <c r="K89" s="7">
        <v>361</v>
      </c>
      <c r="L89" s="7">
        <v>1296</v>
      </c>
      <c r="M89" s="54">
        <f>ROUND(D89/G89*100-100,2)</f>
        <v>142.21</v>
      </c>
      <c r="N89" s="54">
        <f t="shared" si="80"/>
        <v>54.23</v>
      </c>
      <c r="O89" s="54">
        <f t="shared" si="81"/>
        <v>54.71</v>
      </c>
      <c r="P89" s="54">
        <f t="shared" ref="P89" si="88">ROUND(D89/J89*100-100,2)</f>
        <v>19.59</v>
      </c>
      <c r="Q89" s="54">
        <f t="shared" si="82"/>
        <v>-35.92</v>
      </c>
      <c r="R89" s="54">
        <f t="shared" si="83"/>
        <v>-36.25</v>
      </c>
      <c r="S89" s="15">
        <f t="shared" ref="S89" si="89">IFERROR(E89/D89*1000,"")</f>
        <v>1209.023754526298</v>
      </c>
      <c r="T89" s="9">
        <f t="shared" ref="T89" si="90">IFERROR(H89/G89*1000,"")</f>
        <v>1898.7341772151897</v>
      </c>
      <c r="U89" s="9">
        <f t="shared" ref="U89" si="91">IFERROR(K89/J89*1000,"")</f>
        <v>2256.25</v>
      </c>
      <c r="W89" s="11"/>
    </row>
    <row r="90" spans="1:23" x14ac:dyDescent="0.5">
      <c r="A90" s="8"/>
      <c r="B90" s="3" t="s">
        <v>84</v>
      </c>
      <c r="C90" s="12" t="s">
        <v>7</v>
      </c>
      <c r="D90" s="54"/>
      <c r="E90" s="13">
        <v>704.79137325480008</v>
      </c>
      <c r="F90" s="7">
        <v>2518.8168655027212</v>
      </c>
      <c r="G90" s="54"/>
      <c r="H90" s="13">
        <v>155</v>
      </c>
      <c r="I90" s="7">
        <v>554</v>
      </c>
      <c r="J90" s="54"/>
      <c r="K90" s="7">
        <v>162</v>
      </c>
      <c r="L90" s="7">
        <v>583</v>
      </c>
      <c r="M90" s="54"/>
      <c r="N90" s="54">
        <f t="shared" si="80"/>
        <v>354.7</v>
      </c>
      <c r="O90" s="54">
        <f t="shared" si="81"/>
        <v>354.66</v>
      </c>
      <c r="P90" s="54" t="s">
        <v>56</v>
      </c>
      <c r="Q90" s="54">
        <f t="shared" si="82"/>
        <v>335.06</v>
      </c>
      <c r="R90" s="54">
        <f t="shared" si="83"/>
        <v>332.04</v>
      </c>
      <c r="T90" s="9"/>
      <c r="U90" s="9"/>
      <c r="W90" s="11"/>
    </row>
    <row r="91" spans="1:23" x14ac:dyDescent="0.5">
      <c r="A91" s="8"/>
      <c r="B91" s="3" t="s">
        <v>85</v>
      </c>
      <c r="C91" s="12" t="s">
        <v>77</v>
      </c>
      <c r="D91" s="66">
        <v>84</v>
      </c>
      <c r="E91" s="13">
        <v>193.14490001990004</v>
      </c>
      <c r="F91" s="7">
        <v>689.85729846968161</v>
      </c>
      <c r="G91" s="7">
        <v>85</v>
      </c>
      <c r="H91" s="13">
        <v>199</v>
      </c>
      <c r="I91" s="7">
        <v>710</v>
      </c>
      <c r="J91" s="7">
        <v>51</v>
      </c>
      <c r="K91" s="7">
        <v>148</v>
      </c>
      <c r="L91" s="7">
        <v>531</v>
      </c>
      <c r="M91" s="54">
        <f t="shared" ref="M91:M92" si="92">ROUND(D91/G91*100-100,2)</f>
        <v>-1.18</v>
      </c>
      <c r="N91" s="54">
        <f t="shared" si="80"/>
        <v>-2.94</v>
      </c>
      <c r="O91" s="54">
        <f t="shared" si="81"/>
        <v>-2.84</v>
      </c>
      <c r="P91" s="54">
        <f t="shared" ref="P91:P92" si="93">ROUND(D91/J91*100-100,2)</f>
        <v>64.709999999999994</v>
      </c>
      <c r="Q91" s="54">
        <f t="shared" si="82"/>
        <v>30.5</v>
      </c>
      <c r="R91" s="54">
        <f t="shared" si="83"/>
        <v>29.92</v>
      </c>
      <c r="S91" s="15">
        <f t="shared" ref="S91:S92" si="94">IFERROR(E91/D91*1000,"")</f>
        <v>2299.3440478559528</v>
      </c>
      <c r="T91" s="9">
        <f t="shared" ref="T91:T92" si="95">IFERROR(H91/G91*1000,"")</f>
        <v>2341.1764705882356</v>
      </c>
      <c r="U91" s="9">
        <f t="shared" ref="U91:U92" si="96">IFERROR(K91/J91*1000,"")</f>
        <v>2901.9607843137255</v>
      </c>
      <c r="W91" s="11"/>
    </row>
    <row r="92" spans="1:23" x14ac:dyDescent="0.5">
      <c r="A92" s="8"/>
      <c r="B92" s="3" t="s">
        <v>86</v>
      </c>
      <c r="C92" s="12" t="s">
        <v>69</v>
      </c>
      <c r="D92" s="66">
        <v>8605.4050000000007</v>
      </c>
      <c r="E92" s="13">
        <v>317.48744273140005</v>
      </c>
      <c r="F92" s="7">
        <v>1133.5589537803069</v>
      </c>
      <c r="G92" s="7">
        <v>1306</v>
      </c>
      <c r="H92" s="13">
        <v>41</v>
      </c>
      <c r="I92" s="7">
        <v>146</v>
      </c>
      <c r="J92" s="7">
        <v>7819</v>
      </c>
      <c r="K92" s="7">
        <v>286</v>
      </c>
      <c r="L92" s="7">
        <v>1026</v>
      </c>
      <c r="M92" s="54">
        <f t="shared" si="92"/>
        <v>558.91</v>
      </c>
      <c r="N92" s="54">
        <f t="shared" si="80"/>
        <v>674.36</v>
      </c>
      <c r="O92" s="54">
        <f t="shared" si="81"/>
        <v>676.41</v>
      </c>
      <c r="P92" s="54">
        <f t="shared" si="93"/>
        <v>10.06</v>
      </c>
      <c r="Q92" s="54">
        <f t="shared" si="82"/>
        <v>11.01</v>
      </c>
      <c r="R92" s="54">
        <f t="shared" si="83"/>
        <v>10.48</v>
      </c>
      <c r="S92" s="15">
        <f t="shared" si="94"/>
        <v>36.893957080625491</v>
      </c>
      <c r="T92" s="9">
        <f t="shared" si="95"/>
        <v>31.393568147013781</v>
      </c>
      <c r="U92" s="9">
        <f t="shared" si="96"/>
        <v>36.577567463870061</v>
      </c>
      <c r="W92" s="11"/>
    </row>
    <row r="93" spans="1:23" x14ac:dyDescent="0.5">
      <c r="A93" s="8"/>
      <c r="B93" s="3" t="s">
        <v>87</v>
      </c>
      <c r="C93" s="12" t="s">
        <v>7</v>
      </c>
      <c r="D93" s="54"/>
      <c r="E93" s="7">
        <v>24.688218750000001</v>
      </c>
      <c r="F93" s="7">
        <v>88.125</v>
      </c>
      <c r="G93" s="54"/>
      <c r="H93" s="7">
        <v>0</v>
      </c>
      <c r="I93" s="7">
        <v>0</v>
      </c>
      <c r="J93" s="54"/>
      <c r="K93" s="7">
        <v>0</v>
      </c>
      <c r="L93" s="7">
        <v>0</v>
      </c>
      <c r="M93" s="54"/>
      <c r="N93" s="54">
        <v>100</v>
      </c>
      <c r="O93" s="54">
        <v>100</v>
      </c>
      <c r="P93" s="54" t="s">
        <v>115</v>
      </c>
      <c r="Q93" s="54">
        <v>100</v>
      </c>
      <c r="R93" s="54">
        <v>100</v>
      </c>
      <c r="T93" s="9"/>
      <c r="U93" s="9"/>
      <c r="W93" s="11"/>
    </row>
    <row r="94" spans="1:23" x14ac:dyDescent="0.5">
      <c r="A94" s="8"/>
      <c r="B94" s="3" t="s">
        <v>88</v>
      </c>
      <c r="C94" s="12" t="s">
        <v>69</v>
      </c>
      <c r="D94" s="13">
        <v>873298</v>
      </c>
      <c r="E94" s="13">
        <v>9402.8097233356984</v>
      </c>
      <c r="F94" s="7">
        <v>33558.324227159683</v>
      </c>
      <c r="G94" s="7">
        <v>561425</v>
      </c>
      <c r="H94" s="7">
        <v>6182</v>
      </c>
      <c r="I94" s="7">
        <v>22035</v>
      </c>
      <c r="J94" s="7">
        <v>581606</v>
      </c>
      <c r="K94" s="7">
        <v>5745</v>
      </c>
      <c r="L94" s="7">
        <v>20619</v>
      </c>
      <c r="M94" s="54">
        <f t="shared" ref="M94:M95" si="97">ROUND(D94/G94*100-100,2)</f>
        <v>55.55</v>
      </c>
      <c r="N94" s="54">
        <f t="shared" si="80"/>
        <v>52.1</v>
      </c>
      <c r="O94" s="54">
        <f t="shared" si="81"/>
        <v>52.3</v>
      </c>
      <c r="P94" s="54">
        <f t="shared" ref="P94:P95" si="98">ROUND(D94/J94*100-100,2)</f>
        <v>50.15</v>
      </c>
      <c r="Q94" s="54">
        <f t="shared" si="82"/>
        <v>63.67</v>
      </c>
      <c r="R94" s="54">
        <f t="shared" si="83"/>
        <v>62.75</v>
      </c>
      <c r="S94" s="15">
        <f t="shared" ref="S94:S95" si="99">IFERROR(E94/D94*1000,"")</f>
        <v>10.767011631007627</v>
      </c>
      <c r="T94" s="9">
        <f t="shared" ref="T94:T95" si="100">IFERROR(H94/G94*1000,"")</f>
        <v>11.011265974974396</v>
      </c>
      <c r="U94" s="9">
        <f t="shared" ref="U94:U95" si="101">IFERROR(K94/J94*1000,"")</f>
        <v>9.8778210678706877</v>
      </c>
      <c r="W94" s="11"/>
    </row>
    <row r="95" spans="1:23" x14ac:dyDescent="0.5">
      <c r="A95" s="8"/>
      <c r="B95" s="3" t="s">
        <v>89</v>
      </c>
      <c r="C95" s="12" t="s">
        <v>69</v>
      </c>
      <c r="D95" s="13">
        <v>1554.297</v>
      </c>
      <c r="E95" s="13">
        <v>694.79289026619995</v>
      </c>
      <c r="F95" s="7">
        <v>2481.5622955203276</v>
      </c>
      <c r="G95" s="7">
        <v>1029</v>
      </c>
      <c r="H95" s="13">
        <v>496</v>
      </c>
      <c r="I95" s="7">
        <v>1769</v>
      </c>
      <c r="J95" s="7">
        <v>1686</v>
      </c>
      <c r="K95" s="7">
        <v>851</v>
      </c>
      <c r="L95" s="7">
        <v>3055</v>
      </c>
      <c r="M95" s="54">
        <f t="shared" si="97"/>
        <v>51.05</v>
      </c>
      <c r="N95" s="54">
        <f t="shared" si="80"/>
        <v>40.08</v>
      </c>
      <c r="O95" s="54">
        <f t="shared" si="81"/>
        <v>40.28</v>
      </c>
      <c r="P95" s="54">
        <f t="shared" si="98"/>
        <v>-7.81</v>
      </c>
      <c r="Q95" s="54">
        <f t="shared" si="82"/>
        <v>-18.36</v>
      </c>
      <c r="R95" s="54">
        <f t="shared" si="83"/>
        <v>-18.77</v>
      </c>
      <c r="S95" s="15">
        <f t="shared" si="99"/>
        <v>447.01423876273321</v>
      </c>
      <c r="T95" s="9">
        <f t="shared" si="100"/>
        <v>482.02137998056367</v>
      </c>
      <c r="U95" s="9">
        <f t="shared" si="101"/>
        <v>504.74495848161325</v>
      </c>
      <c r="W95" s="11"/>
    </row>
    <row r="96" spans="1:23" x14ac:dyDescent="0.5">
      <c r="C96" s="56"/>
      <c r="D96" s="7"/>
      <c r="E96" s="7"/>
      <c r="F96" s="7"/>
      <c r="G96" s="7"/>
      <c r="H96" s="7"/>
      <c r="I96" s="7"/>
      <c r="J96" s="7"/>
      <c r="K96" s="7"/>
      <c r="L96" s="7"/>
      <c r="M96" s="54"/>
      <c r="N96" s="54"/>
      <c r="O96" s="54"/>
      <c r="P96" s="54"/>
      <c r="Q96" s="54"/>
      <c r="R96" s="54"/>
      <c r="W96" s="11"/>
    </row>
    <row r="97" spans="1:23" x14ac:dyDescent="0.5">
      <c r="A97" s="3"/>
      <c r="B97" s="3" t="s">
        <v>90</v>
      </c>
      <c r="C97" s="12"/>
      <c r="D97" s="2"/>
      <c r="E97" s="7">
        <f t="shared" ref="E97:L97" si="102">E8-SUM(E10,E26,E41,E47)</f>
        <v>61693.755596193136</v>
      </c>
      <c r="F97" s="7">
        <f t="shared" si="102"/>
        <v>220712.73553640209</v>
      </c>
      <c r="G97" s="2"/>
      <c r="H97" s="7">
        <f t="shared" si="102"/>
        <v>47792</v>
      </c>
      <c r="I97" s="7">
        <f t="shared" si="102"/>
        <v>170461</v>
      </c>
      <c r="J97" s="7"/>
      <c r="K97" s="7">
        <f t="shared" si="102"/>
        <v>53499</v>
      </c>
      <c r="L97" s="7">
        <f t="shared" si="102"/>
        <v>191974</v>
      </c>
      <c r="M97" s="54"/>
      <c r="N97" s="54">
        <f t="shared" ref="N97" si="103">ROUND(E97/H97*100-100,2)</f>
        <v>29.09</v>
      </c>
      <c r="O97" s="54">
        <f t="shared" ref="O97" si="104">ROUND(F97/I97*100-100,2)</f>
        <v>29.48</v>
      </c>
      <c r="P97" s="54"/>
      <c r="Q97" s="54">
        <f t="shared" ref="Q97" si="105">ROUND(E97/K97*100-100,2)</f>
        <v>15.32</v>
      </c>
      <c r="R97" s="54">
        <f t="shared" ref="R97" si="106">ROUND(F97/L97*100-100,2)</f>
        <v>14.97</v>
      </c>
      <c r="W97" s="11"/>
    </row>
    <row r="98" spans="1:23" x14ac:dyDescent="0.5">
      <c r="A98" s="60"/>
      <c r="B98" s="61"/>
      <c r="C98" s="61"/>
      <c r="D98" s="4"/>
      <c r="E98" s="4"/>
      <c r="F98" s="4"/>
      <c r="G98" s="4"/>
      <c r="H98" s="4"/>
      <c r="I98" s="4"/>
      <c r="J98" s="67"/>
      <c r="K98" s="67"/>
      <c r="L98" s="67"/>
      <c r="M98" s="61"/>
      <c r="N98" s="64"/>
      <c r="O98" s="64"/>
      <c r="P98" s="63"/>
      <c r="Q98" s="61"/>
      <c r="R98" s="63"/>
    </row>
    <row r="99" spans="1:23" x14ac:dyDescent="0.5">
      <c r="B99" s="95" t="s">
        <v>117</v>
      </c>
      <c r="C99" s="95"/>
      <c r="D99" s="95"/>
      <c r="E99" s="95"/>
      <c r="F99" s="95"/>
      <c r="G99" s="95"/>
      <c r="H99" s="95"/>
      <c r="K99" s="68"/>
      <c r="L99" s="68"/>
    </row>
    <row r="100" spans="1:23" x14ac:dyDescent="0.5">
      <c r="B100" s="95" t="s">
        <v>116</v>
      </c>
      <c r="C100" s="95"/>
      <c r="D100" s="95"/>
      <c r="E100" s="95"/>
      <c r="F100" s="95"/>
      <c r="G100" s="95"/>
      <c r="H100" s="95"/>
      <c r="K100" s="69"/>
      <c r="L100" s="69"/>
    </row>
    <row r="101" spans="1:23" ht="21" customHeight="1" x14ac:dyDescent="0.5">
      <c r="B101" s="99" t="s">
        <v>118</v>
      </c>
      <c r="C101" s="99"/>
      <c r="D101" s="99"/>
      <c r="E101" s="99"/>
      <c r="F101" s="99"/>
      <c r="G101" s="99"/>
      <c r="H101" s="99"/>
      <c r="I101" s="8"/>
      <c r="K101" s="69"/>
      <c r="L101" s="69"/>
    </row>
    <row r="102" spans="1:23" x14ac:dyDescent="0.5">
      <c r="I102" s="8"/>
      <c r="K102" s="69"/>
      <c r="L102" s="69"/>
    </row>
    <row r="103" spans="1:23" x14ac:dyDescent="0.5">
      <c r="C103" s="3"/>
      <c r="D103" s="8"/>
      <c r="E103" s="8"/>
      <c r="F103" s="8"/>
      <c r="G103" s="12"/>
      <c r="H103" s="8"/>
      <c r="I103" s="8"/>
      <c r="K103" s="69"/>
      <c r="L103" s="69"/>
    </row>
    <row r="104" spans="1:23" x14ac:dyDescent="0.5">
      <c r="A104" s="104" t="s">
        <v>126</v>
      </c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N104" s="77"/>
      <c r="O104" s="77"/>
      <c r="P104" s="77"/>
    </row>
    <row r="105" spans="1:23" x14ac:dyDescent="0.5">
      <c r="A105" s="12"/>
      <c r="B105" s="12"/>
      <c r="C105" s="12"/>
      <c r="D105" s="12"/>
      <c r="E105" s="5"/>
      <c r="F105" s="12"/>
      <c r="G105" s="12"/>
      <c r="H105" s="5"/>
      <c r="I105" s="12"/>
      <c r="J105" s="12"/>
      <c r="K105" s="5"/>
      <c r="L105" s="12"/>
    </row>
    <row r="106" spans="1:23" x14ac:dyDescent="0.5">
      <c r="E106" s="2"/>
      <c r="H106" s="2"/>
      <c r="I106" s="3" t="s">
        <v>109</v>
      </c>
      <c r="K106" s="2"/>
    </row>
    <row r="107" spans="1:23" x14ac:dyDescent="0.5">
      <c r="E107" s="2"/>
      <c r="H107" s="2"/>
      <c r="I107" s="3" t="s">
        <v>108</v>
      </c>
      <c r="J107" s="61"/>
      <c r="K107" s="4"/>
      <c r="L107" s="61"/>
    </row>
    <row r="108" spans="1:23" x14ac:dyDescent="0.5">
      <c r="A108" s="70"/>
      <c r="B108" s="71"/>
      <c r="C108" s="28" t="s">
        <v>92</v>
      </c>
      <c r="D108" s="102" t="s">
        <v>127</v>
      </c>
      <c r="E108" s="103"/>
      <c r="F108" s="105"/>
      <c r="G108" s="102" t="s">
        <v>128</v>
      </c>
      <c r="H108" s="103"/>
      <c r="I108" s="105"/>
      <c r="J108" s="72" t="s">
        <v>129</v>
      </c>
      <c r="K108" s="2"/>
    </row>
    <row r="109" spans="1:23" x14ac:dyDescent="0.5">
      <c r="A109" s="1" t="s">
        <v>1</v>
      </c>
      <c r="B109" s="73"/>
      <c r="C109" s="12" t="s">
        <v>93</v>
      </c>
      <c r="D109" s="38"/>
      <c r="E109" s="2"/>
      <c r="F109" s="37"/>
      <c r="H109" s="18"/>
      <c r="J109" s="74" t="s">
        <v>130</v>
      </c>
      <c r="K109" s="4"/>
      <c r="L109" s="61"/>
    </row>
    <row r="110" spans="1:23" x14ac:dyDescent="0.5">
      <c r="A110" s="3" t="s">
        <v>2</v>
      </c>
      <c r="B110" s="73" t="s">
        <v>95</v>
      </c>
      <c r="C110" s="12" t="s">
        <v>96</v>
      </c>
      <c r="D110" s="41" t="s">
        <v>97</v>
      </c>
      <c r="E110" s="100" t="s">
        <v>98</v>
      </c>
      <c r="F110" s="101"/>
      <c r="G110" s="41" t="s">
        <v>97</v>
      </c>
      <c r="H110" s="100" t="s">
        <v>98</v>
      </c>
      <c r="I110" s="101"/>
      <c r="J110" s="41" t="s">
        <v>97</v>
      </c>
      <c r="K110" s="102" t="s">
        <v>98</v>
      </c>
      <c r="L110" s="103"/>
    </row>
    <row r="111" spans="1:23" x14ac:dyDescent="0.5">
      <c r="A111" s="61"/>
      <c r="B111" s="65"/>
      <c r="C111" s="44" t="s">
        <v>99</v>
      </c>
      <c r="D111" s="65"/>
      <c r="E111" s="45" t="s">
        <v>100</v>
      </c>
      <c r="F111" s="46" t="s">
        <v>101</v>
      </c>
      <c r="G111" s="75"/>
      <c r="H111" s="45" t="s">
        <v>100</v>
      </c>
      <c r="I111" s="46" t="s">
        <v>102</v>
      </c>
      <c r="J111" s="76"/>
      <c r="K111" s="45" t="s">
        <v>100</v>
      </c>
      <c r="L111" s="51" t="s">
        <v>102</v>
      </c>
    </row>
    <row r="112" spans="1:23" x14ac:dyDescent="0.5">
      <c r="A112" s="3"/>
      <c r="B112" s="3" t="s">
        <v>3</v>
      </c>
      <c r="D112" s="77"/>
      <c r="E112" s="77">
        <v>5120943</v>
      </c>
      <c r="F112" s="77">
        <v>18190247</v>
      </c>
      <c r="H112" s="22">
        <v>5447859</v>
      </c>
      <c r="I112" s="22">
        <v>19582893</v>
      </c>
      <c r="J112" s="54"/>
      <c r="K112" s="54">
        <f>ROUND(E112/H112*100-100,2)</f>
        <v>-6</v>
      </c>
      <c r="L112" s="54">
        <f>ROUND(F112/I112*100-100,2)</f>
        <v>-7.11</v>
      </c>
      <c r="M112" s="78"/>
      <c r="N112" s="79"/>
      <c r="O112" s="79"/>
    </row>
    <row r="113" spans="1:17" x14ac:dyDescent="0.5">
      <c r="A113" s="3"/>
      <c r="D113" s="77"/>
      <c r="E113" s="77"/>
      <c r="F113" s="77"/>
      <c r="G113" s="22"/>
      <c r="H113" s="77"/>
      <c r="I113" s="77"/>
      <c r="J113" s="54"/>
      <c r="K113" s="54"/>
      <c r="L113" s="54"/>
      <c r="M113" s="78"/>
      <c r="N113" s="79"/>
      <c r="O113" s="79"/>
      <c r="P113" s="2"/>
      <c r="Q113" s="2"/>
    </row>
    <row r="114" spans="1:17" x14ac:dyDescent="0.5">
      <c r="A114" s="12" t="s">
        <v>5</v>
      </c>
      <c r="B114" s="3" t="s">
        <v>6</v>
      </c>
      <c r="C114" s="12"/>
      <c r="D114" s="57"/>
      <c r="E114" s="7">
        <f>SUM(E115,E118:E128)</f>
        <v>841162.7511607497</v>
      </c>
      <c r="F114" s="7">
        <f>SUM(F115,F118:F128)</f>
        <v>2988992.6360335457</v>
      </c>
      <c r="G114" s="57"/>
      <c r="H114" s="7">
        <f>SUM(H115,H118:H128)</f>
        <v>1283323</v>
      </c>
      <c r="I114" s="7">
        <f>SUM(I115,I118:I128)</f>
        <v>4613591</v>
      </c>
      <c r="J114" s="54"/>
      <c r="K114" s="54">
        <f>ROUND(E114/H114*100-100,2)</f>
        <v>-34.450000000000003</v>
      </c>
      <c r="L114" s="54">
        <f>ROUND(F114/I114*100-100,2)</f>
        <v>-35.21</v>
      </c>
      <c r="M114" s="78"/>
      <c r="N114" s="79"/>
      <c r="O114" s="79"/>
      <c r="P114" s="2"/>
      <c r="Q114" s="2"/>
    </row>
    <row r="115" spans="1:17" x14ac:dyDescent="0.5">
      <c r="A115" s="8"/>
      <c r="B115" s="3" t="s">
        <v>8</v>
      </c>
      <c r="C115" s="12" t="s">
        <v>9</v>
      </c>
      <c r="D115" s="7">
        <f t="shared" ref="D115:F115" si="107">SUM(D116:D117)</f>
        <v>2439274.3985450999</v>
      </c>
      <c r="E115" s="7">
        <f t="shared" si="107"/>
        <v>367251.78545566252</v>
      </c>
      <c r="F115" s="7">
        <f t="shared" si="107"/>
        <v>1305493.1306998716</v>
      </c>
      <c r="G115" s="7">
        <f t="shared" ref="G115:I115" si="108">SUM(G116:G117)</f>
        <v>3637211</v>
      </c>
      <c r="H115" s="7">
        <f t="shared" si="108"/>
        <v>610373</v>
      </c>
      <c r="I115" s="7">
        <f t="shared" si="108"/>
        <v>2194399</v>
      </c>
      <c r="J115" s="54">
        <f>ROUND(D115/G115*100-100,2)</f>
        <v>-32.94</v>
      </c>
      <c r="K115" s="54">
        <f>ROUND(E115/H115*100-100,2)</f>
        <v>-39.83</v>
      </c>
      <c r="L115" s="54">
        <f>ROUND(F115/I115*100-100,2)</f>
        <v>-40.51</v>
      </c>
      <c r="M115" s="78"/>
      <c r="N115" s="80"/>
      <c r="O115" s="80"/>
    </row>
    <row r="116" spans="1:17" x14ac:dyDescent="0.5">
      <c r="B116" s="3" t="s">
        <v>10</v>
      </c>
      <c r="C116" s="12" t="s">
        <v>9</v>
      </c>
      <c r="D116" s="77">
        <v>436484</v>
      </c>
      <c r="E116" s="77">
        <v>134311.53840407479</v>
      </c>
      <c r="F116" s="77">
        <v>477711.70680499932</v>
      </c>
      <c r="G116" s="22">
        <v>487278</v>
      </c>
      <c r="H116" s="22">
        <v>142354</v>
      </c>
      <c r="I116" s="22">
        <v>511597</v>
      </c>
      <c r="J116" s="54">
        <f t="shared" ref="J116:J120" si="109">ROUND(D116/G116*100-100,2)</f>
        <v>-10.42</v>
      </c>
      <c r="K116" s="54">
        <f t="shared" ref="K116:L120" si="110">ROUND(E116/H116*100-100,2)</f>
        <v>-5.65</v>
      </c>
      <c r="L116" s="54">
        <f t="shared" si="110"/>
        <v>-6.62</v>
      </c>
      <c r="M116" s="9">
        <f>IFERROR(E116/D116*1000,"")</f>
        <v>307.71239817284209</v>
      </c>
      <c r="N116" s="9">
        <f>IFERROR(H116/G116*1000,"")</f>
        <v>292.14124175521982</v>
      </c>
      <c r="O116" s="80"/>
    </row>
    <row r="117" spans="1:17" x14ac:dyDescent="0.5">
      <c r="B117" s="3" t="s">
        <v>11</v>
      </c>
      <c r="C117" s="12" t="s">
        <v>9</v>
      </c>
      <c r="D117" s="77">
        <v>2002790.3985450999</v>
      </c>
      <c r="E117" s="77">
        <v>232940.24705158776</v>
      </c>
      <c r="F117" s="77">
        <v>827781.42389487219</v>
      </c>
      <c r="G117" s="22">
        <v>3149933</v>
      </c>
      <c r="H117" s="22">
        <v>468019</v>
      </c>
      <c r="I117" s="22">
        <v>1682802</v>
      </c>
      <c r="J117" s="54">
        <f t="shared" si="109"/>
        <v>-36.42</v>
      </c>
      <c r="K117" s="54">
        <f t="shared" si="110"/>
        <v>-50.23</v>
      </c>
      <c r="L117" s="54">
        <f t="shared" si="110"/>
        <v>-50.81</v>
      </c>
      <c r="M117" s="9">
        <f t="shared" ref="M117:M127" si="111">IFERROR(E117/D117*1000,"")</f>
        <v>116.30785089683079</v>
      </c>
      <c r="N117" s="9">
        <f t="shared" ref="N117:N127" si="112">IFERROR(H117/G117*1000,"")</f>
        <v>148.58062060367632</v>
      </c>
      <c r="O117" s="80"/>
    </row>
    <row r="118" spans="1:17" x14ac:dyDescent="0.5">
      <c r="A118" s="8"/>
      <c r="B118" s="3" t="s">
        <v>12</v>
      </c>
      <c r="C118" s="12" t="s">
        <v>9</v>
      </c>
      <c r="D118" s="77">
        <v>111533.52176999999</v>
      </c>
      <c r="E118" s="77">
        <v>71374.253381238304</v>
      </c>
      <c r="F118" s="77">
        <v>253812.11157466486</v>
      </c>
      <c r="G118" s="22">
        <v>110050</v>
      </c>
      <c r="H118" s="22">
        <v>64597</v>
      </c>
      <c r="I118" s="22">
        <v>232273</v>
      </c>
      <c r="J118" s="54">
        <f t="shared" si="109"/>
        <v>1.35</v>
      </c>
      <c r="K118" s="54">
        <f t="shared" si="110"/>
        <v>10.49</v>
      </c>
      <c r="L118" s="54">
        <f t="shared" si="110"/>
        <v>9.27</v>
      </c>
      <c r="M118" s="9">
        <f t="shared" si="111"/>
        <v>639.93544047164096</v>
      </c>
      <c r="N118" s="9">
        <f t="shared" si="112"/>
        <v>586.97864606996814</v>
      </c>
      <c r="O118" s="80"/>
    </row>
    <row r="119" spans="1:17" x14ac:dyDescent="0.5">
      <c r="A119" s="8"/>
      <c r="B119" s="3" t="s">
        <v>13</v>
      </c>
      <c r="C119" s="12" t="s">
        <v>9</v>
      </c>
      <c r="D119" s="77">
        <v>409259.49328210001</v>
      </c>
      <c r="E119" s="77">
        <v>63413.323206230096</v>
      </c>
      <c r="F119" s="77">
        <v>225012.41218818689</v>
      </c>
      <c r="G119" s="22">
        <v>405337</v>
      </c>
      <c r="H119" s="22">
        <v>58584</v>
      </c>
      <c r="I119" s="22">
        <v>210526</v>
      </c>
      <c r="J119" s="54">
        <f t="shared" si="109"/>
        <v>0.97</v>
      </c>
      <c r="K119" s="54">
        <f t="shared" si="110"/>
        <v>8.24</v>
      </c>
      <c r="L119" s="54">
        <f t="shared" si="110"/>
        <v>6.88</v>
      </c>
      <c r="M119" s="9">
        <f t="shared" si="111"/>
        <v>154.94649298829992</v>
      </c>
      <c r="N119" s="9">
        <f t="shared" si="112"/>
        <v>144.5315872964965</v>
      </c>
      <c r="O119" s="80"/>
    </row>
    <row r="120" spans="1:17" x14ac:dyDescent="0.5">
      <c r="A120" s="8"/>
      <c r="B120" s="3" t="s">
        <v>14</v>
      </c>
      <c r="C120" s="12" t="s">
        <v>9</v>
      </c>
      <c r="D120" s="77">
        <v>359805.59838709998</v>
      </c>
      <c r="E120" s="77">
        <v>29977.232754551605</v>
      </c>
      <c r="F120" s="77">
        <v>106530.35017764638</v>
      </c>
      <c r="G120" s="22">
        <v>535871</v>
      </c>
      <c r="H120" s="22">
        <v>45895</v>
      </c>
      <c r="I120" s="22">
        <v>164935</v>
      </c>
      <c r="J120" s="54">
        <f t="shared" si="109"/>
        <v>-32.86</v>
      </c>
      <c r="K120" s="54">
        <f t="shared" si="110"/>
        <v>-34.68</v>
      </c>
      <c r="L120" s="54">
        <f t="shared" si="110"/>
        <v>-35.409999999999997</v>
      </c>
      <c r="M120" s="9">
        <f t="shared" si="111"/>
        <v>83.315081502151443</v>
      </c>
      <c r="N120" s="9">
        <f t="shared" si="112"/>
        <v>85.645612470165389</v>
      </c>
      <c r="O120" s="80"/>
    </row>
    <row r="121" spans="1:17" x14ac:dyDescent="0.5">
      <c r="A121" s="8"/>
      <c r="B121" s="3" t="s">
        <v>105</v>
      </c>
      <c r="C121" s="12" t="s">
        <v>9</v>
      </c>
      <c r="D121" s="77">
        <v>0</v>
      </c>
      <c r="E121" s="77">
        <v>0</v>
      </c>
      <c r="F121" s="77">
        <v>0</v>
      </c>
      <c r="G121" s="77">
        <v>0</v>
      </c>
      <c r="H121" s="77">
        <v>0</v>
      </c>
      <c r="I121" s="77">
        <v>0</v>
      </c>
      <c r="J121" s="54">
        <v>0</v>
      </c>
      <c r="K121" s="54">
        <v>0</v>
      </c>
      <c r="L121" s="54">
        <v>0</v>
      </c>
      <c r="M121" s="9" t="str">
        <f t="shared" si="111"/>
        <v/>
      </c>
      <c r="N121" s="9" t="str">
        <f>IFERROR(H121/G121*1000,"")</f>
        <v/>
      </c>
      <c r="O121" s="80"/>
    </row>
    <row r="122" spans="1:17" x14ac:dyDescent="0.5">
      <c r="A122" s="8"/>
      <c r="B122" s="3" t="s">
        <v>15</v>
      </c>
      <c r="C122" s="12" t="s">
        <v>9</v>
      </c>
      <c r="D122" s="77">
        <v>29982.250759999999</v>
      </c>
      <c r="E122" s="77">
        <v>25486.151007755001</v>
      </c>
      <c r="F122" s="77">
        <v>90662.679569129803</v>
      </c>
      <c r="G122" s="22">
        <v>27085</v>
      </c>
      <c r="H122" s="22">
        <v>28522</v>
      </c>
      <c r="I122" s="22">
        <v>102549</v>
      </c>
      <c r="J122" s="54">
        <f>ROUND(D122/G122*100-100,2)</f>
        <v>10.7</v>
      </c>
      <c r="K122" s="54">
        <f>ROUND(E122/H122*100-100,2)</f>
        <v>-10.64</v>
      </c>
      <c r="L122" s="54">
        <f>ROUND(F122/I122*100-100,2)</f>
        <v>-11.59</v>
      </c>
      <c r="M122" s="9">
        <f t="shared" si="111"/>
        <v>850.04128648529127</v>
      </c>
      <c r="N122" s="9">
        <f t="shared" si="112"/>
        <v>1053.055196603286</v>
      </c>
      <c r="O122" s="80"/>
    </row>
    <row r="123" spans="1:17" x14ac:dyDescent="0.5">
      <c r="A123" s="8"/>
      <c r="B123" s="3" t="s">
        <v>16</v>
      </c>
      <c r="C123" s="12" t="s">
        <v>9</v>
      </c>
      <c r="D123" s="77">
        <v>0</v>
      </c>
      <c r="E123" s="77">
        <v>0</v>
      </c>
      <c r="F123" s="77">
        <v>0</v>
      </c>
      <c r="G123" s="77">
        <v>0</v>
      </c>
      <c r="H123" s="77">
        <v>0</v>
      </c>
      <c r="I123" s="77">
        <v>0</v>
      </c>
      <c r="J123" s="54">
        <v>0</v>
      </c>
      <c r="K123" s="54">
        <v>0</v>
      </c>
      <c r="L123" s="54">
        <v>0</v>
      </c>
      <c r="M123" s="9" t="str">
        <f t="shared" si="111"/>
        <v/>
      </c>
      <c r="N123" s="9" t="str">
        <f t="shared" si="112"/>
        <v/>
      </c>
      <c r="O123" s="80"/>
    </row>
    <row r="124" spans="1:17" x14ac:dyDescent="0.5">
      <c r="A124" s="8"/>
      <c r="B124" s="3" t="s">
        <v>17</v>
      </c>
      <c r="C124" s="12" t="s">
        <v>9</v>
      </c>
      <c r="D124" s="77">
        <v>17652.3677775</v>
      </c>
      <c r="E124" s="77">
        <v>15216.874711964609</v>
      </c>
      <c r="F124" s="77">
        <v>54071.669481946265</v>
      </c>
      <c r="G124" s="22">
        <v>16240</v>
      </c>
      <c r="H124" s="22">
        <v>15717</v>
      </c>
      <c r="I124" s="22">
        <v>56497</v>
      </c>
      <c r="J124" s="54">
        <f t="shared" ref="J124:L125" si="113">ROUND(D124/G124*100-100,2)</f>
        <v>8.6999999999999993</v>
      </c>
      <c r="K124" s="54">
        <f t="shared" si="113"/>
        <v>-3.18</v>
      </c>
      <c r="L124" s="54">
        <f t="shared" si="113"/>
        <v>-4.29</v>
      </c>
      <c r="M124" s="9">
        <f t="shared" si="111"/>
        <v>862.0302332109967</v>
      </c>
      <c r="N124" s="9">
        <f t="shared" si="112"/>
        <v>967.79556650246298</v>
      </c>
      <c r="O124" s="80"/>
    </row>
    <row r="125" spans="1:17" x14ac:dyDescent="0.5">
      <c r="A125" s="8"/>
      <c r="B125" s="3" t="s">
        <v>18</v>
      </c>
      <c r="C125" s="12" t="s">
        <v>9</v>
      </c>
      <c r="D125" s="77">
        <v>117722.5359627</v>
      </c>
      <c r="E125" s="77">
        <v>36635.932367645502</v>
      </c>
      <c r="F125" s="77">
        <v>130360.36571857835</v>
      </c>
      <c r="G125" s="22">
        <v>265557</v>
      </c>
      <c r="H125" s="22">
        <v>89184</v>
      </c>
      <c r="I125" s="22">
        <v>320774</v>
      </c>
      <c r="J125" s="54">
        <f t="shared" si="113"/>
        <v>-55.67</v>
      </c>
      <c r="K125" s="54">
        <f t="shared" si="113"/>
        <v>-58.92</v>
      </c>
      <c r="L125" s="54">
        <f t="shared" si="113"/>
        <v>-59.36</v>
      </c>
      <c r="M125" s="9">
        <f t="shared" si="111"/>
        <v>311.20576929512868</v>
      </c>
      <c r="N125" s="9">
        <f t="shared" si="112"/>
        <v>335.83750381274075</v>
      </c>
      <c r="O125" s="80"/>
    </row>
    <row r="126" spans="1:17" x14ac:dyDescent="0.5">
      <c r="A126" s="8"/>
      <c r="B126" s="3" t="s">
        <v>19</v>
      </c>
      <c r="C126" s="12" t="s">
        <v>9</v>
      </c>
      <c r="D126" s="77">
        <v>0</v>
      </c>
      <c r="E126" s="77">
        <v>0</v>
      </c>
      <c r="F126" s="77">
        <v>0</v>
      </c>
      <c r="G126" s="77">
        <v>757599</v>
      </c>
      <c r="H126" s="77">
        <v>113185</v>
      </c>
      <c r="I126" s="77">
        <v>406909</v>
      </c>
      <c r="J126" s="54">
        <f t="shared" ref="J126" si="114">ROUND(D126/G126*100-100,2)</f>
        <v>-100</v>
      </c>
      <c r="K126" s="54">
        <f t="shared" ref="K126" si="115">ROUND(E126/H126*100-100,2)</f>
        <v>-100</v>
      </c>
      <c r="L126" s="54">
        <f t="shared" ref="L126" si="116">ROUND(F126/I126*100-100,2)</f>
        <v>-100</v>
      </c>
      <c r="M126" s="9" t="str">
        <f t="shared" si="111"/>
        <v/>
      </c>
      <c r="N126" s="9">
        <f t="shared" si="112"/>
        <v>149.39961641976822</v>
      </c>
      <c r="O126" s="80"/>
    </row>
    <row r="127" spans="1:17" x14ac:dyDescent="0.5">
      <c r="A127" s="8"/>
      <c r="B127" s="3" t="s">
        <v>20</v>
      </c>
      <c r="C127" s="12" t="s">
        <v>9</v>
      </c>
      <c r="D127" s="77">
        <v>71216.88876999999</v>
      </c>
      <c r="E127" s="77">
        <v>88977.674830458694</v>
      </c>
      <c r="F127" s="77">
        <v>316242.59651416272</v>
      </c>
      <c r="G127" s="22">
        <v>69135</v>
      </c>
      <c r="H127" s="22">
        <v>81928</v>
      </c>
      <c r="I127" s="22">
        <v>294497</v>
      </c>
      <c r="J127" s="54">
        <f>ROUND(D127/G127*100-100,2)</f>
        <v>3.01</v>
      </c>
      <c r="K127" s="54">
        <f>ROUND(E127/H127*100-100,2)</f>
        <v>8.6</v>
      </c>
      <c r="L127" s="54">
        <f>ROUND(F127/I127*100-100,2)</f>
        <v>7.38</v>
      </c>
      <c r="M127" s="9">
        <f t="shared" si="111"/>
        <v>1249.3900866382753</v>
      </c>
      <c r="N127" s="9">
        <f t="shared" si="112"/>
        <v>1185.043754972156</v>
      </c>
      <c r="O127" s="80"/>
    </row>
    <row r="128" spans="1:17" x14ac:dyDescent="0.5">
      <c r="A128" s="8"/>
      <c r="B128" s="3" t="s">
        <v>21</v>
      </c>
      <c r="C128" s="12" t="s">
        <v>7</v>
      </c>
      <c r="D128" s="54"/>
      <c r="E128" s="77">
        <v>142829.52344524331</v>
      </c>
      <c r="F128" s="77">
        <v>506807.32010935911</v>
      </c>
      <c r="G128" s="54"/>
      <c r="H128" s="22">
        <v>175338</v>
      </c>
      <c r="I128" s="22">
        <v>630232</v>
      </c>
      <c r="J128" s="54"/>
      <c r="K128" s="54">
        <f>ROUND(E128/H128*100-100,2)</f>
        <v>-18.54</v>
      </c>
      <c r="L128" s="54">
        <f>ROUND(F128/I128*100-100,2)</f>
        <v>-19.579999999999998</v>
      </c>
      <c r="M128" s="9"/>
      <c r="N128" s="9"/>
      <c r="O128" s="80"/>
    </row>
    <row r="129" spans="1:15" x14ac:dyDescent="0.5">
      <c r="A129" s="8"/>
      <c r="B129" s="3"/>
      <c r="C129" s="12"/>
      <c r="D129" s="77"/>
      <c r="E129" s="77"/>
      <c r="F129" s="77"/>
      <c r="G129" s="22"/>
      <c r="H129" s="22"/>
      <c r="I129" s="22"/>
      <c r="J129" s="54"/>
      <c r="K129" s="54"/>
      <c r="L129" s="54"/>
      <c r="M129" s="9"/>
      <c r="N129" s="9"/>
      <c r="O129" s="80"/>
    </row>
    <row r="130" spans="1:15" x14ac:dyDescent="0.5">
      <c r="A130" s="12" t="s">
        <v>23</v>
      </c>
      <c r="B130" s="3" t="s">
        <v>24</v>
      </c>
      <c r="C130" s="12"/>
      <c r="D130" s="77"/>
      <c r="E130" s="7">
        <f t="shared" ref="E130:I130" si="117">SUM(E131:E143)</f>
        <v>3070396.4262256841</v>
      </c>
      <c r="F130" s="7">
        <f t="shared" si="117"/>
        <v>10904967.539621938</v>
      </c>
      <c r="G130" s="77"/>
      <c r="H130" s="7">
        <f t="shared" si="117"/>
        <v>2996417</v>
      </c>
      <c r="I130" s="7">
        <f t="shared" si="117"/>
        <v>10770467</v>
      </c>
      <c r="J130" s="54"/>
      <c r="K130" s="54">
        <f t="shared" ref="K130:L133" si="118">ROUND(E130/H130*100-100,2)</f>
        <v>2.4700000000000002</v>
      </c>
      <c r="L130" s="54">
        <f t="shared" si="118"/>
        <v>1.25</v>
      </c>
      <c r="M130" s="9"/>
      <c r="N130" s="9"/>
      <c r="O130" s="80"/>
    </row>
    <row r="131" spans="1:15" x14ac:dyDescent="0.5">
      <c r="A131" s="8"/>
      <c r="B131" s="3" t="s">
        <v>25</v>
      </c>
      <c r="C131" s="12" t="s">
        <v>9</v>
      </c>
      <c r="D131" s="77">
        <v>1550</v>
      </c>
      <c r="E131" s="77">
        <v>733</v>
      </c>
      <c r="F131" s="77">
        <v>2606</v>
      </c>
      <c r="G131" s="77">
        <v>332</v>
      </c>
      <c r="H131" s="77">
        <v>171</v>
      </c>
      <c r="I131" s="77">
        <v>616</v>
      </c>
      <c r="J131" s="54">
        <f>ROUND(D131/G131*100-100,2)</f>
        <v>366.87</v>
      </c>
      <c r="K131" s="54">
        <f t="shared" ref="K131" si="119">ROUND(E131/H131*100-100,2)</f>
        <v>328.65</v>
      </c>
      <c r="L131" s="54">
        <f t="shared" ref="L131" si="120">ROUND(F131/I131*100-100,2)</f>
        <v>323.05</v>
      </c>
      <c r="M131" s="9">
        <f t="shared" ref="M131:M141" si="121">IFERROR(E131/D131*1000,"")</f>
        <v>472.90322580645159</v>
      </c>
      <c r="N131" s="9">
        <f t="shared" ref="N131:N141" si="122">IFERROR(H131/G131*1000,"")</f>
        <v>515.06024096385534</v>
      </c>
      <c r="O131" s="80"/>
    </row>
    <row r="132" spans="1:15" x14ac:dyDescent="0.5">
      <c r="A132" s="8"/>
      <c r="B132" s="3" t="s">
        <v>26</v>
      </c>
      <c r="C132" s="12" t="s">
        <v>9</v>
      </c>
      <c r="D132" s="77">
        <v>173806.94623409997</v>
      </c>
      <c r="E132" s="77">
        <v>120158.49747760259</v>
      </c>
      <c r="F132" s="77">
        <v>426873.67321657605</v>
      </c>
      <c r="G132" s="22">
        <v>159595</v>
      </c>
      <c r="H132" s="22">
        <v>119683</v>
      </c>
      <c r="I132" s="22">
        <v>430230</v>
      </c>
      <c r="J132" s="54">
        <f>ROUND(D132/G132*100-100,2)</f>
        <v>8.91</v>
      </c>
      <c r="K132" s="54">
        <f t="shared" si="118"/>
        <v>0.4</v>
      </c>
      <c r="L132" s="54">
        <f t="shared" si="118"/>
        <v>-0.78</v>
      </c>
      <c r="M132" s="9">
        <f t="shared" si="121"/>
        <v>691.33311459118283</v>
      </c>
      <c r="N132" s="9">
        <f t="shared" si="122"/>
        <v>749.91697734891454</v>
      </c>
      <c r="O132" s="80"/>
    </row>
    <row r="133" spans="1:15" x14ac:dyDescent="0.5">
      <c r="A133" s="8"/>
      <c r="B133" s="3" t="s">
        <v>112</v>
      </c>
      <c r="C133" s="12" t="s">
        <v>9</v>
      </c>
      <c r="D133" s="77">
        <v>190343.04335740002</v>
      </c>
      <c r="E133" s="77">
        <v>279349.48770638258</v>
      </c>
      <c r="F133" s="77">
        <v>992176.59116706892</v>
      </c>
      <c r="G133" s="22">
        <v>209282</v>
      </c>
      <c r="H133" s="22">
        <v>314314</v>
      </c>
      <c r="I133" s="22">
        <v>1129727</v>
      </c>
      <c r="J133" s="54">
        <f>ROUND(D133/G133*100-100,2)</f>
        <v>-9.0500000000000007</v>
      </c>
      <c r="K133" s="54">
        <f t="shared" si="118"/>
        <v>-11.12</v>
      </c>
      <c r="L133" s="54">
        <f t="shared" si="118"/>
        <v>-12.18</v>
      </c>
      <c r="M133" s="9">
        <f t="shared" si="121"/>
        <v>1467.6107031758365</v>
      </c>
      <c r="N133" s="9">
        <f t="shared" si="122"/>
        <v>1501.8682925430758</v>
      </c>
      <c r="O133" s="80"/>
    </row>
    <row r="134" spans="1:15" x14ac:dyDescent="0.5">
      <c r="A134" s="8"/>
      <c r="B134" s="3" t="s">
        <v>28</v>
      </c>
      <c r="C134" s="12" t="s">
        <v>9</v>
      </c>
      <c r="D134" s="77">
        <v>0</v>
      </c>
      <c r="E134" s="77">
        <v>0</v>
      </c>
      <c r="F134" s="77">
        <v>0</v>
      </c>
      <c r="G134" s="77">
        <v>2</v>
      </c>
      <c r="H134" s="77">
        <v>2</v>
      </c>
      <c r="I134" s="77">
        <v>6</v>
      </c>
      <c r="J134" s="54">
        <f>ROUND(D134/G134*100-100,2)</f>
        <v>-100</v>
      </c>
      <c r="K134" s="54">
        <f t="shared" ref="K134" si="123">ROUND(E134/H134*100-100,2)</f>
        <v>-100</v>
      </c>
      <c r="L134" s="54">
        <f t="shared" ref="L134" si="124">ROUND(F134/I134*100-100,2)</f>
        <v>-100</v>
      </c>
      <c r="M134" s="9" t="str">
        <f t="shared" si="121"/>
        <v/>
      </c>
      <c r="N134" s="9">
        <f t="shared" si="122"/>
        <v>1000</v>
      </c>
      <c r="O134" s="80"/>
    </row>
    <row r="135" spans="1:15" x14ac:dyDescent="0.5">
      <c r="A135" s="8"/>
      <c r="B135" s="3" t="s">
        <v>29</v>
      </c>
      <c r="C135" s="12" t="s">
        <v>9</v>
      </c>
      <c r="D135" s="77">
        <v>6937</v>
      </c>
      <c r="E135" s="77">
        <v>5581.6594513090004</v>
      </c>
      <c r="F135" s="77">
        <v>19823.483829134577</v>
      </c>
      <c r="G135" s="22">
        <v>7304</v>
      </c>
      <c r="H135" s="22">
        <v>5660</v>
      </c>
      <c r="I135" s="22">
        <v>20343</v>
      </c>
      <c r="J135" s="54">
        <f t="shared" ref="J135:L141" si="125">ROUND(D135/G135*100-100,2)</f>
        <v>-5.0199999999999996</v>
      </c>
      <c r="K135" s="54">
        <f t="shared" si="125"/>
        <v>-1.38</v>
      </c>
      <c r="L135" s="54">
        <f t="shared" si="125"/>
        <v>-2.5499999999999998</v>
      </c>
      <c r="M135" s="9">
        <f t="shared" si="121"/>
        <v>804.62151525284708</v>
      </c>
      <c r="N135" s="9">
        <f t="shared" si="122"/>
        <v>774.91785323110628</v>
      </c>
      <c r="O135" s="80"/>
    </row>
    <row r="136" spans="1:15" x14ac:dyDescent="0.5">
      <c r="A136" s="8"/>
      <c r="B136" s="3" t="s">
        <v>30</v>
      </c>
      <c r="C136" s="12" t="s">
        <v>31</v>
      </c>
      <c r="D136" s="77">
        <v>151956</v>
      </c>
      <c r="E136" s="77">
        <v>872756.57391443488</v>
      </c>
      <c r="F136" s="77">
        <v>3098924.4498850326</v>
      </c>
      <c r="G136" s="22">
        <v>150923</v>
      </c>
      <c r="H136" s="22">
        <v>844042</v>
      </c>
      <c r="I136" s="22">
        <v>3033938</v>
      </c>
      <c r="J136" s="54">
        <f t="shared" si="125"/>
        <v>0.68</v>
      </c>
      <c r="K136" s="54">
        <f t="shared" si="125"/>
        <v>3.4</v>
      </c>
      <c r="L136" s="54">
        <f t="shared" si="125"/>
        <v>2.14</v>
      </c>
      <c r="M136" s="9">
        <f t="shared" si="121"/>
        <v>5743.4821521653303</v>
      </c>
      <c r="N136" s="9">
        <f t="shared" si="122"/>
        <v>5592.5339411487976</v>
      </c>
      <c r="O136" s="80"/>
    </row>
    <row r="137" spans="1:15" x14ac:dyDescent="0.5">
      <c r="A137" s="8"/>
      <c r="B137" s="3" t="s">
        <v>32</v>
      </c>
      <c r="C137" s="12" t="s">
        <v>9</v>
      </c>
      <c r="D137" s="77">
        <v>317345.19099430001</v>
      </c>
      <c r="E137" s="77">
        <v>540471.375615853</v>
      </c>
      <c r="F137" s="77">
        <v>1919468.6419357508</v>
      </c>
      <c r="G137" s="22">
        <v>307844</v>
      </c>
      <c r="H137" s="22">
        <v>519942</v>
      </c>
      <c r="I137" s="22">
        <v>1868894</v>
      </c>
      <c r="J137" s="54">
        <f t="shared" si="125"/>
        <v>3.09</v>
      </c>
      <c r="K137" s="54">
        <f t="shared" si="125"/>
        <v>3.95</v>
      </c>
      <c r="L137" s="54">
        <f t="shared" si="125"/>
        <v>2.71</v>
      </c>
      <c r="M137" s="9">
        <f t="shared" si="121"/>
        <v>1703.1024605177038</v>
      </c>
      <c r="N137" s="9">
        <f t="shared" si="122"/>
        <v>1688.9788334351165</v>
      </c>
      <c r="O137" s="80"/>
    </row>
    <row r="138" spans="1:15" x14ac:dyDescent="0.5">
      <c r="A138" s="8"/>
      <c r="B138" s="3" t="s">
        <v>33</v>
      </c>
      <c r="C138" s="12" t="s">
        <v>9</v>
      </c>
      <c r="D138" s="77">
        <v>131049.67226919986</v>
      </c>
      <c r="E138" s="77">
        <v>177226.37050651701</v>
      </c>
      <c r="F138" s="77">
        <v>629556.59492678544</v>
      </c>
      <c r="G138" s="22">
        <v>134441</v>
      </c>
      <c r="H138" s="22">
        <v>175820</v>
      </c>
      <c r="I138" s="22">
        <v>631970</v>
      </c>
      <c r="J138" s="54">
        <f t="shared" si="125"/>
        <v>-2.52</v>
      </c>
      <c r="K138" s="54">
        <f t="shared" si="125"/>
        <v>0.8</v>
      </c>
      <c r="L138" s="54">
        <f t="shared" si="125"/>
        <v>-0.38</v>
      </c>
      <c r="M138" s="9">
        <f t="shared" si="121"/>
        <v>1352.360272542016</v>
      </c>
      <c r="N138" s="9">
        <f t="shared" si="122"/>
        <v>1307.785571365878</v>
      </c>
      <c r="O138" s="80"/>
    </row>
    <row r="139" spans="1:15" x14ac:dyDescent="0.5">
      <c r="A139" s="8"/>
      <c r="B139" s="3" t="s">
        <v>34</v>
      </c>
      <c r="C139" s="12" t="s">
        <v>9</v>
      </c>
      <c r="D139" s="77">
        <v>25860.463884100001</v>
      </c>
      <c r="E139" s="77">
        <v>24022.745476344302</v>
      </c>
      <c r="F139" s="77">
        <v>85375.189721669085</v>
      </c>
      <c r="G139" s="22">
        <v>27734</v>
      </c>
      <c r="H139" s="22">
        <v>23241</v>
      </c>
      <c r="I139" s="22">
        <v>83539</v>
      </c>
      <c r="J139" s="54">
        <f t="shared" si="125"/>
        <v>-6.76</v>
      </c>
      <c r="K139" s="54">
        <f t="shared" si="125"/>
        <v>3.36</v>
      </c>
      <c r="L139" s="54">
        <f t="shared" si="125"/>
        <v>2.2000000000000002</v>
      </c>
      <c r="M139" s="9">
        <f t="shared" si="121"/>
        <v>928.93714451558628</v>
      </c>
      <c r="N139" s="9">
        <f t="shared" si="122"/>
        <v>837.99668277204876</v>
      </c>
      <c r="O139" s="80"/>
    </row>
    <row r="140" spans="1:15" x14ac:dyDescent="0.5">
      <c r="A140" s="8"/>
      <c r="B140" s="3" t="s">
        <v>35</v>
      </c>
      <c r="C140" s="12" t="s">
        <v>31</v>
      </c>
      <c r="D140" s="77">
        <v>51148</v>
      </c>
      <c r="E140" s="77">
        <v>726126.16571442341</v>
      </c>
      <c r="F140" s="77">
        <v>2579391.9885095563</v>
      </c>
      <c r="G140" s="22">
        <v>47357</v>
      </c>
      <c r="H140" s="22">
        <v>679152</v>
      </c>
      <c r="I140" s="22">
        <v>2441156</v>
      </c>
      <c r="J140" s="54">
        <f t="shared" si="125"/>
        <v>8.01</v>
      </c>
      <c r="K140" s="54">
        <f t="shared" si="125"/>
        <v>6.92</v>
      </c>
      <c r="L140" s="54">
        <f t="shared" si="125"/>
        <v>5.66</v>
      </c>
      <c r="M140" s="9">
        <f t="shared" si="121"/>
        <v>14196.570065582689</v>
      </c>
      <c r="N140" s="9">
        <f t="shared" si="122"/>
        <v>14341.111134573559</v>
      </c>
      <c r="O140" s="80"/>
    </row>
    <row r="141" spans="1:15" x14ac:dyDescent="0.5">
      <c r="A141" s="8"/>
      <c r="B141" s="3" t="s">
        <v>36</v>
      </c>
      <c r="C141" s="12" t="s">
        <v>9</v>
      </c>
      <c r="D141" s="77">
        <v>44907.516740200001</v>
      </c>
      <c r="E141" s="77">
        <v>63155.468105348999</v>
      </c>
      <c r="F141" s="77">
        <v>224311.89732268505</v>
      </c>
      <c r="G141" s="22">
        <v>49743</v>
      </c>
      <c r="H141" s="22">
        <v>65879</v>
      </c>
      <c r="I141" s="22">
        <v>236799</v>
      </c>
      <c r="J141" s="54">
        <f t="shared" si="125"/>
        <v>-9.7200000000000006</v>
      </c>
      <c r="K141" s="54">
        <f t="shared" si="125"/>
        <v>-4.13</v>
      </c>
      <c r="L141" s="54">
        <f t="shared" si="125"/>
        <v>-5.27</v>
      </c>
      <c r="M141" s="9">
        <f t="shared" si="121"/>
        <v>1406.3451441930638</v>
      </c>
      <c r="N141" s="9">
        <f t="shared" si="122"/>
        <v>1324.387350984058</v>
      </c>
      <c r="O141" s="80"/>
    </row>
    <row r="142" spans="1:15" x14ac:dyDescent="0.5">
      <c r="A142" s="8"/>
      <c r="B142" s="3" t="s">
        <v>37</v>
      </c>
      <c r="C142" s="12" t="s">
        <v>38</v>
      </c>
      <c r="D142" s="54"/>
      <c r="E142" s="77">
        <v>132025.87475164651</v>
      </c>
      <c r="F142" s="77">
        <v>468936.3300707895</v>
      </c>
      <c r="G142" s="54"/>
      <c r="H142" s="22">
        <v>128064</v>
      </c>
      <c r="I142" s="22">
        <v>460324</v>
      </c>
      <c r="J142" s="54"/>
      <c r="K142" s="54">
        <f>ROUND(E142/H142*100-100,2)</f>
        <v>3.09</v>
      </c>
      <c r="L142" s="54">
        <f>ROUND(F142/I142*100-100,2)</f>
        <v>1.87</v>
      </c>
      <c r="M142" s="9"/>
      <c r="N142" s="9"/>
      <c r="O142" s="80"/>
    </row>
    <row r="143" spans="1:15" x14ac:dyDescent="0.5">
      <c r="A143" s="8"/>
      <c r="B143" s="3" t="s">
        <v>39</v>
      </c>
      <c r="C143" s="12" t="s">
        <v>38</v>
      </c>
      <c r="D143" s="54"/>
      <c r="E143" s="77">
        <v>128789.20750582119</v>
      </c>
      <c r="F143" s="77">
        <v>457522.69903688825</v>
      </c>
      <c r="G143" s="54"/>
      <c r="H143" s="22">
        <v>120447</v>
      </c>
      <c r="I143" s="22">
        <v>432925</v>
      </c>
      <c r="J143" s="54"/>
      <c r="K143" s="54">
        <f>ROUND(E143/H143*100-100,2)</f>
        <v>6.93</v>
      </c>
      <c r="L143" s="54">
        <f>ROUND(F143/I143*100-100,2)</f>
        <v>5.68</v>
      </c>
      <c r="M143" s="9"/>
      <c r="N143" s="9"/>
      <c r="O143" s="80"/>
    </row>
    <row r="144" spans="1:15" x14ac:dyDescent="0.5">
      <c r="A144" s="8"/>
      <c r="B144" s="3"/>
      <c r="C144" s="12"/>
      <c r="D144" s="77"/>
      <c r="E144" s="77"/>
      <c r="F144" s="77"/>
      <c r="G144" s="22"/>
      <c r="H144" s="22"/>
      <c r="I144" s="22"/>
      <c r="J144" s="54"/>
      <c r="K144" s="54"/>
      <c r="L144" s="54"/>
      <c r="M144" s="9"/>
      <c r="N144" s="9"/>
      <c r="O144" s="80"/>
    </row>
    <row r="145" spans="1:16" x14ac:dyDescent="0.5">
      <c r="A145" s="12" t="s">
        <v>40</v>
      </c>
      <c r="B145" s="3" t="s">
        <v>41</v>
      </c>
      <c r="C145" s="12"/>
      <c r="D145" s="77"/>
      <c r="E145" s="7">
        <f t="shared" ref="E145:I145" si="126">SUM(E146:E149)</f>
        <v>145296.94759576413</v>
      </c>
      <c r="F145" s="7">
        <f t="shared" si="126"/>
        <v>516293.70030034985</v>
      </c>
      <c r="G145" s="77"/>
      <c r="H145" s="7">
        <f t="shared" si="126"/>
        <v>94329</v>
      </c>
      <c r="I145" s="7">
        <f t="shared" si="126"/>
        <v>339028</v>
      </c>
      <c r="J145" s="54"/>
      <c r="K145" s="54">
        <f t="shared" ref="K145:L147" si="127">ROUND(E145/H145*100-100,2)</f>
        <v>54.03</v>
      </c>
      <c r="L145" s="54">
        <f t="shared" si="127"/>
        <v>52.29</v>
      </c>
      <c r="M145" s="9"/>
      <c r="N145" s="9"/>
      <c r="O145" s="80"/>
    </row>
    <row r="146" spans="1:16" x14ac:dyDescent="0.5">
      <c r="A146" s="8"/>
      <c r="B146" s="3" t="s">
        <v>42</v>
      </c>
      <c r="C146" s="12" t="s">
        <v>9</v>
      </c>
      <c r="D146" s="77">
        <v>40646</v>
      </c>
      <c r="E146" s="77">
        <v>5598</v>
      </c>
      <c r="F146" s="77">
        <v>19919</v>
      </c>
      <c r="G146" s="77">
        <v>40552</v>
      </c>
      <c r="H146" s="77">
        <v>6879</v>
      </c>
      <c r="I146" s="77">
        <v>24723</v>
      </c>
      <c r="J146" s="54">
        <f>ROUND(D146/G146*100-100,2)</f>
        <v>0.23</v>
      </c>
      <c r="K146" s="54">
        <f t="shared" ref="K146" si="128">ROUND(E146/H146*100-100,2)</f>
        <v>-18.62</v>
      </c>
      <c r="L146" s="54">
        <f t="shared" ref="L146" si="129">ROUND(F146/I146*100-100,2)</f>
        <v>-19.43</v>
      </c>
      <c r="M146" s="9">
        <f t="shared" ref="M146:M149" si="130">IFERROR(E146/D146*1000,"")</f>
        <v>137.72572946907442</v>
      </c>
      <c r="N146" s="9">
        <f t="shared" ref="N146:N149" si="131">IFERROR(H146/G146*1000,"")</f>
        <v>169.63405010850266</v>
      </c>
      <c r="O146" s="80"/>
    </row>
    <row r="147" spans="1:16" x14ac:dyDescent="0.5">
      <c r="A147" s="8"/>
      <c r="B147" s="3" t="s">
        <v>43</v>
      </c>
      <c r="C147" s="12" t="s">
        <v>9</v>
      </c>
      <c r="D147" s="77">
        <v>1039403.14224</v>
      </c>
      <c r="E147" s="77">
        <v>129770.0176082361</v>
      </c>
      <c r="F147" s="77">
        <v>461157.05866034987</v>
      </c>
      <c r="G147" s="22">
        <v>611817</v>
      </c>
      <c r="H147" s="22">
        <v>79282</v>
      </c>
      <c r="I147" s="22">
        <v>284960</v>
      </c>
      <c r="J147" s="54">
        <f>ROUND(D147/G147*100-100,2)</f>
        <v>69.89</v>
      </c>
      <c r="K147" s="54">
        <f t="shared" si="127"/>
        <v>63.68</v>
      </c>
      <c r="L147" s="54">
        <f t="shared" si="127"/>
        <v>61.83</v>
      </c>
      <c r="M147" s="9">
        <f t="shared" si="130"/>
        <v>124.85051500669024</v>
      </c>
      <c r="N147" s="9">
        <f t="shared" si="131"/>
        <v>129.58449994034163</v>
      </c>
      <c r="O147" s="80"/>
    </row>
    <row r="148" spans="1:16" x14ac:dyDescent="0.5">
      <c r="A148" s="8"/>
      <c r="B148" s="3" t="s">
        <v>44</v>
      </c>
      <c r="C148" s="12" t="s">
        <v>9</v>
      </c>
      <c r="D148" s="77">
        <v>60195.95</v>
      </c>
      <c r="E148" s="77">
        <v>9928.9299875280012</v>
      </c>
      <c r="F148" s="77">
        <v>35217.641640000002</v>
      </c>
      <c r="G148" s="77">
        <v>44571</v>
      </c>
      <c r="H148" s="77">
        <v>8168</v>
      </c>
      <c r="I148" s="77">
        <v>29345</v>
      </c>
      <c r="J148" s="54">
        <f>ROUND(D148/G148*100-100,2)</f>
        <v>35.06</v>
      </c>
      <c r="K148" s="54">
        <f t="shared" ref="K148" si="132">ROUND(E148/H148*100-100,2)</f>
        <v>21.56</v>
      </c>
      <c r="L148" s="54">
        <f t="shared" ref="L148" si="133">ROUND(F148/I148*100-100,2)</f>
        <v>20.010000000000002</v>
      </c>
      <c r="M148" s="9">
        <f t="shared" si="130"/>
        <v>164.94348851588856</v>
      </c>
      <c r="N148" s="9">
        <f t="shared" si="131"/>
        <v>183.25817235422133</v>
      </c>
      <c r="O148" s="80"/>
    </row>
    <row r="149" spans="1:16" x14ac:dyDescent="0.5">
      <c r="A149" s="8"/>
      <c r="B149" s="3" t="s">
        <v>45</v>
      </c>
      <c r="C149" s="12" t="s">
        <v>9</v>
      </c>
      <c r="D149" s="77">
        <v>0</v>
      </c>
      <c r="E149" s="77">
        <v>0</v>
      </c>
      <c r="F149" s="77">
        <v>0</v>
      </c>
      <c r="G149" s="77">
        <v>0</v>
      </c>
      <c r="H149" s="77">
        <v>0</v>
      </c>
      <c r="I149" s="77">
        <v>0</v>
      </c>
      <c r="J149" s="54">
        <v>0</v>
      </c>
      <c r="K149" s="54">
        <v>0</v>
      </c>
      <c r="L149" s="54">
        <v>0</v>
      </c>
      <c r="M149" s="9" t="str">
        <f t="shared" si="130"/>
        <v/>
      </c>
      <c r="N149" s="9" t="str">
        <f t="shared" si="131"/>
        <v/>
      </c>
      <c r="O149" s="80"/>
    </row>
    <row r="150" spans="1:16" x14ac:dyDescent="0.5">
      <c r="A150" s="8"/>
      <c r="B150" s="3"/>
      <c r="C150" s="12"/>
      <c r="D150" s="77"/>
      <c r="E150" s="77"/>
      <c r="F150" s="77"/>
      <c r="G150" s="22"/>
      <c r="H150" s="22"/>
      <c r="I150" s="22"/>
      <c r="J150" s="54"/>
      <c r="K150" s="54"/>
      <c r="L150" s="54"/>
      <c r="M150" s="9"/>
      <c r="N150" s="9"/>
      <c r="O150" s="80"/>
      <c r="P150" s="19"/>
    </row>
    <row r="151" spans="1:16" x14ac:dyDescent="0.5">
      <c r="A151" s="8" t="s">
        <v>46</v>
      </c>
      <c r="B151" s="3" t="s">
        <v>47</v>
      </c>
      <c r="C151" s="12"/>
      <c r="D151" s="77"/>
      <c r="E151" s="7">
        <f t="shared" ref="E151:I151" si="134">SUM(E152,E153,E157,E168,E172,E176,E177,E178,E179,E184,E193,E194,E195,E196,E197,E199,E198)</f>
        <v>670618.11942160968</v>
      </c>
      <c r="F151" s="7">
        <f t="shared" si="134"/>
        <v>2381813.3885077657</v>
      </c>
      <c r="G151" s="77"/>
      <c r="H151" s="7">
        <f t="shared" si="134"/>
        <v>698778</v>
      </c>
      <c r="I151" s="7">
        <f t="shared" si="134"/>
        <v>2511768</v>
      </c>
      <c r="J151" s="54"/>
      <c r="K151" s="54">
        <f t="shared" ref="K151:L157" si="135">ROUND(E151/H151*100-100,2)</f>
        <v>-4.03</v>
      </c>
      <c r="L151" s="54">
        <f t="shared" si="135"/>
        <v>-5.17</v>
      </c>
      <c r="M151" s="9"/>
      <c r="N151" s="9"/>
      <c r="O151" s="80"/>
      <c r="P151" s="19"/>
    </row>
    <row r="152" spans="1:16" x14ac:dyDescent="0.5">
      <c r="A152" s="8"/>
      <c r="B152" s="3" t="s">
        <v>48</v>
      </c>
      <c r="C152" s="12" t="s">
        <v>27</v>
      </c>
      <c r="D152" s="77">
        <v>1384.1308336</v>
      </c>
      <c r="E152" s="77">
        <v>8439.6575779364994</v>
      </c>
      <c r="F152" s="77">
        <v>29976.313251473512</v>
      </c>
      <c r="G152" s="22">
        <v>1753</v>
      </c>
      <c r="H152" s="22">
        <v>9316</v>
      </c>
      <c r="I152" s="22">
        <v>33488</v>
      </c>
      <c r="J152" s="54">
        <f>ROUND(D152/G152*100-100,2)</f>
        <v>-21.04</v>
      </c>
      <c r="K152" s="54">
        <f t="shared" si="135"/>
        <v>-9.41</v>
      </c>
      <c r="L152" s="54">
        <f t="shared" si="135"/>
        <v>-10.49</v>
      </c>
      <c r="M152" s="9">
        <f>IFERROR(E152/D152*1000,"")</f>
        <v>6097.4420719938071</v>
      </c>
      <c r="N152" s="9">
        <f>IFERROR(H152/G152*1000,"")</f>
        <v>5314.3183114660587</v>
      </c>
      <c r="O152" s="80"/>
    </row>
    <row r="153" spans="1:16" x14ac:dyDescent="0.5">
      <c r="A153" s="8"/>
      <c r="B153" s="3" t="s">
        <v>49</v>
      </c>
      <c r="C153" s="12" t="s">
        <v>38</v>
      </c>
      <c r="D153" s="54"/>
      <c r="E153" s="7">
        <f t="shared" ref="E153:I153" si="136">SUM(E154:E156)</f>
        <v>70239.277047259893</v>
      </c>
      <c r="F153" s="7">
        <f t="shared" si="136"/>
        <v>249442.49210030315</v>
      </c>
      <c r="G153" s="54"/>
      <c r="H153" s="7">
        <f t="shared" si="136"/>
        <v>60760</v>
      </c>
      <c r="I153" s="7">
        <f t="shared" si="136"/>
        <v>218399</v>
      </c>
      <c r="J153" s="54"/>
      <c r="K153" s="54">
        <f t="shared" si="135"/>
        <v>15.6</v>
      </c>
      <c r="L153" s="54">
        <f t="shared" si="135"/>
        <v>14.21</v>
      </c>
      <c r="M153" s="9"/>
      <c r="N153" s="9"/>
      <c r="O153" s="80"/>
    </row>
    <row r="154" spans="1:16" x14ac:dyDescent="0.5">
      <c r="B154" s="3" t="s">
        <v>50</v>
      </c>
      <c r="C154" s="12" t="s">
        <v>31</v>
      </c>
      <c r="D154" s="77">
        <v>2769</v>
      </c>
      <c r="E154" s="77">
        <v>43680.820794060397</v>
      </c>
      <c r="F154" s="77">
        <v>155095.73705363233</v>
      </c>
      <c r="G154" s="22">
        <v>2249</v>
      </c>
      <c r="H154" s="22">
        <v>35859</v>
      </c>
      <c r="I154" s="22">
        <v>128891</v>
      </c>
      <c r="J154" s="54">
        <f>ROUND(D154/G154*100-100,2)</f>
        <v>23.12</v>
      </c>
      <c r="K154" s="54">
        <f t="shared" si="135"/>
        <v>21.81</v>
      </c>
      <c r="L154" s="54">
        <f t="shared" si="135"/>
        <v>20.329999999999998</v>
      </c>
      <c r="M154" s="9">
        <f t="shared" ref="M154:M155" si="137">IFERROR(E154/D154*1000,"")</f>
        <v>15774.944309880966</v>
      </c>
      <c r="N154" s="9">
        <f t="shared" ref="N154:N155" si="138">IFERROR(H154/G154*1000,"")</f>
        <v>15944.419742107604</v>
      </c>
      <c r="O154" s="80"/>
    </row>
    <row r="155" spans="1:16" x14ac:dyDescent="0.5">
      <c r="B155" s="3" t="s">
        <v>51</v>
      </c>
      <c r="C155" s="12" t="s">
        <v>31</v>
      </c>
      <c r="D155" s="77">
        <v>510</v>
      </c>
      <c r="E155" s="77">
        <v>9807.8667297555003</v>
      </c>
      <c r="F155" s="77">
        <v>34838.391194238757</v>
      </c>
      <c r="G155" s="22">
        <v>518</v>
      </c>
      <c r="H155" s="22">
        <v>10608</v>
      </c>
      <c r="I155" s="22">
        <v>38133</v>
      </c>
      <c r="J155" s="54">
        <f>ROUND(D155/G155*100-100,2)</f>
        <v>-1.54</v>
      </c>
      <c r="K155" s="54">
        <f t="shared" si="135"/>
        <v>-7.54</v>
      </c>
      <c r="L155" s="54">
        <f t="shared" si="135"/>
        <v>-8.64</v>
      </c>
      <c r="M155" s="9">
        <f t="shared" si="137"/>
        <v>19231.111234814703</v>
      </c>
      <c r="N155" s="9">
        <f t="shared" si="138"/>
        <v>20478.764478764479</v>
      </c>
      <c r="O155" s="80"/>
    </row>
    <row r="156" spans="1:16" x14ac:dyDescent="0.5">
      <c r="B156" s="3" t="s">
        <v>52</v>
      </c>
      <c r="C156" s="12" t="s">
        <v>38</v>
      </c>
      <c r="D156" s="54"/>
      <c r="E156" s="77">
        <v>16750.589523443999</v>
      </c>
      <c r="F156" s="77">
        <v>59508.363852432049</v>
      </c>
      <c r="G156" s="54"/>
      <c r="H156" s="22">
        <v>14293</v>
      </c>
      <c r="I156" s="22">
        <v>51375</v>
      </c>
      <c r="J156" s="54" t="s">
        <v>22</v>
      </c>
      <c r="K156" s="54">
        <f t="shared" si="135"/>
        <v>17.190000000000001</v>
      </c>
      <c r="L156" s="54">
        <f t="shared" si="135"/>
        <v>15.83</v>
      </c>
      <c r="M156" s="9"/>
      <c r="N156" s="9"/>
      <c r="O156" s="80"/>
    </row>
    <row r="157" spans="1:16" x14ac:dyDescent="0.5">
      <c r="A157" s="8"/>
      <c r="B157" s="3" t="s">
        <v>53</v>
      </c>
      <c r="C157" s="12" t="s">
        <v>9</v>
      </c>
      <c r="D157" s="77">
        <v>4917.1107785000004</v>
      </c>
      <c r="E157" s="77">
        <v>21333.692636629599</v>
      </c>
      <c r="F157" s="77">
        <v>75778.492533237077</v>
      </c>
      <c r="G157" s="22">
        <v>5027</v>
      </c>
      <c r="H157" s="22">
        <v>22046</v>
      </c>
      <c r="I157" s="22">
        <v>79243</v>
      </c>
      <c r="J157" s="54">
        <f>ROUND(D157/G157*100-100,2)</f>
        <v>-2.19</v>
      </c>
      <c r="K157" s="54">
        <f t="shared" si="135"/>
        <v>-3.23</v>
      </c>
      <c r="L157" s="54">
        <f t="shared" si="135"/>
        <v>-4.37</v>
      </c>
      <c r="M157" s="9">
        <f>IFERROR(E157/D157*1000,"")</f>
        <v>4338.6642273570242</v>
      </c>
      <c r="N157" s="9">
        <f>IFERROR(H157/G157*1000,"")</f>
        <v>4385.5182017107618</v>
      </c>
      <c r="O157" s="80"/>
    </row>
    <row r="158" spans="1:16" x14ac:dyDescent="0.5">
      <c r="A158" s="60"/>
      <c r="B158" s="61"/>
      <c r="C158" s="61"/>
      <c r="D158" s="81"/>
      <c r="E158" s="81"/>
      <c r="F158" s="82"/>
      <c r="G158" s="81"/>
      <c r="H158" s="81"/>
      <c r="I158" s="81"/>
      <c r="J158" s="83"/>
      <c r="K158" s="83"/>
      <c r="L158" s="83"/>
      <c r="M158" s="78"/>
      <c r="N158" s="80"/>
      <c r="O158" s="80"/>
    </row>
    <row r="159" spans="1:16" x14ac:dyDescent="0.5">
      <c r="J159" s="69"/>
      <c r="K159" s="69" t="s">
        <v>91</v>
      </c>
      <c r="L159" s="69"/>
      <c r="N159" s="84"/>
      <c r="O159" s="84"/>
    </row>
    <row r="160" spans="1:16" x14ac:dyDescent="0.5">
      <c r="A160" s="104" t="s">
        <v>131</v>
      </c>
      <c r="B160" s="104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N160" s="84"/>
      <c r="O160" s="84"/>
    </row>
    <row r="161" spans="1:15" x14ac:dyDescent="0.5">
      <c r="A161" s="12"/>
      <c r="B161" s="12"/>
      <c r="C161" s="12"/>
      <c r="D161" s="12"/>
      <c r="E161" s="5"/>
      <c r="F161" s="12"/>
      <c r="G161" s="12"/>
      <c r="H161" s="5"/>
      <c r="I161" s="12"/>
      <c r="J161" s="12"/>
      <c r="K161" s="5"/>
      <c r="L161" s="12"/>
      <c r="N161" s="84"/>
      <c r="O161" s="84"/>
    </row>
    <row r="162" spans="1:15" x14ac:dyDescent="0.5">
      <c r="E162" s="2"/>
      <c r="H162" s="2"/>
      <c r="I162" s="3" t="s">
        <v>109</v>
      </c>
      <c r="K162" s="2"/>
      <c r="N162" s="84"/>
      <c r="O162" s="84"/>
    </row>
    <row r="163" spans="1:15" x14ac:dyDescent="0.5">
      <c r="E163" s="2"/>
      <c r="H163" s="2"/>
      <c r="I163" s="3" t="s">
        <v>108</v>
      </c>
      <c r="J163" s="61"/>
      <c r="K163" s="4"/>
      <c r="L163" s="61"/>
      <c r="N163" s="84"/>
      <c r="O163" s="84"/>
    </row>
    <row r="164" spans="1:15" x14ac:dyDescent="0.5">
      <c r="A164" s="70"/>
      <c r="B164" s="71"/>
      <c r="C164" s="28" t="s">
        <v>92</v>
      </c>
      <c r="D164" s="102" t="s">
        <v>127</v>
      </c>
      <c r="E164" s="103"/>
      <c r="F164" s="105"/>
      <c r="G164" s="102" t="s">
        <v>128</v>
      </c>
      <c r="H164" s="103"/>
      <c r="I164" s="105"/>
      <c r="J164" s="72" t="s">
        <v>129</v>
      </c>
      <c r="K164" s="2"/>
    </row>
    <row r="165" spans="1:15" x14ac:dyDescent="0.5">
      <c r="A165" s="1" t="s">
        <v>1</v>
      </c>
      <c r="B165" s="73"/>
      <c r="C165" s="12" t="s">
        <v>93</v>
      </c>
      <c r="D165" s="38"/>
      <c r="E165" s="2"/>
      <c r="F165" s="37"/>
      <c r="H165" s="18"/>
      <c r="J165" s="74" t="s">
        <v>130</v>
      </c>
      <c r="K165" s="4"/>
      <c r="L165" s="61"/>
    </row>
    <row r="166" spans="1:15" x14ac:dyDescent="0.5">
      <c r="A166" s="3" t="s">
        <v>2</v>
      </c>
      <c r="B166" s="73" t="s">
        <v>95</v>
      </c>
      <c r="C166" s="12" t="s">
        <v>96</v>
      </c>
      <c r="D166" s="41" t="s">
        <v>97</v>
      </c>
      <c r="E166" s="100" t="s">
        <v>98</v>
      </c>
      <c r="F166" s="101"/>
      <c r="G166" s="41" t="s">
        <v>97</v>
      </c>
      <c r="H166" s="100" t="s">
        <v>98</v>
      </c>
      <c r="I166" s="101"/>
      <c r="J166" s="41" t="s">
        <v>97</v>
      </c>
      <c r="K166" s="102" t="s">
        <v>98</v>
      </c>
      <c r="L166" s="103"/>
    </row>
    <row r="167" spans="1:15" x14ac:dyDescent="0.5">
      <c r="A167" s="61"/>
      <c r="B167" s="65"/>
      <c r="C167" s="44" t="s">
        <v>99</v>
      </c>
      <c r="D167" s="65"/>
      <c r="E167" s="45" t="s">
        <v>100</v>
      </c>
      <c r="F167" s="46" t="s">
        <v>101</v>
      </c>
      <c r="G167" s="75"/>
      <c r="H167" s="45" t="s">
        <v>100</v>
      </c>
      <c r="I167" s="46" t="s">
        <v>102</v>
      </c>
      <c r="J167" s="76"/>
      <c r="K167" s="45" t="s">
        <v>100</v>
      </c>
      <c r="L167" s="51" t="s">
        <v>102</v>
      </c>
    </row>
    <row r="168" spans="1:15" x14ac:dyDescent="0.5">
      <c r="A168" s="8"/>
      <c r="B168" s="3" t="s">
        <v>55</v>
      </c>
      <c r="C168" s="12" t="s">
        <v>7</v>
      </c>
      <c r="D168" s="54"/>
      <c r="E168" s="7">
        <f t="shared" ref="E168:I168" si="139">SUM(E169:E171)</f>
        <v>99533.026625948696</v>
      </c>
      <c r="F168" s="7">
        <f t="shared" si="139"/>
        <v>353513.05323276902</v>
      </c>
      <c r="G168" s="85"/>
      <c r="H168" s="7">
        <f t="shared" si="139"/>
        <v>98304</v>
      </c>
      <c r="I168" s="7">
        <f t="shared" si="139"/>
        <v>353357</v>
      </c>
      <c r="J168" s="54"/>
      <c r="K168" s="54">
        <f t="shared" ref="K168:K179" si="140">ROUND(E168/H168*100-100,2)</f>
        <v>1.25</v>
      </c>
      <c r="L168" s="54">
        <f t="shared" ref="L168:L179" si="141">ROUND(F168/I168*100-100,2)</f>
        <v>0.04</v>
      </c>
      <c r="M168" s="80"/>
      <c r="N168" s="80"/>
      <c r="O168" s="80"/>
    </row>
    <row r="169" spans="1:15" x14ac:dyDescent="0.5">
      <c r="B169" s="3" t="s">
        <v>57</v>
      </c>
      <c r="C169" s="12" t="s">
        <v>58</v>
      </c>
      <c r="D169" s="22">
        <v>1546</v>
      </c>
      <c r="E169" s="22">
        <v>45671.053908564594</v>
      </c>
      <c r="F169" s="22">
        <v>162208.84824694361</v>
      </c>
      <c r="G169" s="22">
        <v>1191</v>
      </c>
      <c r="H169" s="22">
        <v>42313</v>
      </c>
      <c r="I169" s="22">
        <v>152092</v>
      </c>
      <c r="J169" s="54">
        <f>ROUND(D169/G169*100-100,2)</f>
        <v>29.81</v>
      </c>
      <c r="K169" s="54">
        <f t="shared" si="140"/>
        <v>7.94</v>
      </c>
      <c r="L169" s="54">
        <f t="shared" si="141"/>
        <v>6.65</v>
      </c>
      <c r="M169" s="9">
        <f t="shared" ref="M169:M170" si="142">IFERROR(E169/D169*1000,"")</f>
        <v>29541.432023651098</v>
      </c>
      <c r="N169" s="9">
        <f t="shared" ref="N169:N170" si="143">IFERROR(H169/G169*1000,"")</f>
        <v>35527.287993282953</v>
      </c>
      <c r="O169" s="80"/>
    </row>
    <row r="170" spans="1:15" x14ac:dyDescent="0.5">
      <c r="B170" s="3" t="s">
        <v>59</v>
      </c>
      <c r="C170" s="12" t="s">
        <v>58</v>
      </c>
      <c r="D170" s="22">
        <v>5842</v>
      </c>
      <c r="E170" s="22">
        <v>51378.395398562097</v>
      </c>
      <c r="F170" s="22">
        <v>182481.54485250497</v>
      </c>
      <c r="G170" s="22">
        <v>5913</v>
      </c>
      <c r="H170" s="22">
        <v>53726</v>
      </c>
      <c r="I170" s="22">
        <v>193125</v>
      </c>
      <c r="J170" s="54">
        <f>ROUND(D170/G170*100-100,2)</f>
        <v>-1.2</v>
      </c>
      <c r="K170" s="54">
        <f t="shared" si="140"/>
        <v>-4.37</v>
      </c>
      <c r="L170" s="54">
        <f t="shared" si="141"/>
        <v>-5.51</v>
      </c>
      <c r="M170" s="9">
        <f t="shared" si="142"/>
        <v>8794.6585755840642</v>
      </c>
      <c r="N170" s="9">
        <f t="shared" si="143"/>
        <v>9086.081515305259</v>
      </c>
      <c r="O170" s="80"/>
    </row>
    <row r="171" spans="1:15" x14ac:dyDescent="0.5">
      <c r="B171" s="3" t="s">
        <v>60</v>
      </c>
      <c r="C171" s="12" t="s">
        <v>7</v>
      </c>
      <c r="D171" s="54"/>
      <c r="E171" s="22">
        <v>2483.5773188220001</v>
      </c>
      <c r="F171" s="22">
        <v>8822.6601333204126</v>
      </c>
      <c r="G171" s="54"/>
      <c r="H171" s="22">
        <v>2265</v>
      </c>
      <c r="I171" s="22">
        <v>8140</v>
      </c>
      <c r="J171" s="54"/>
      <c r="K171" s="54">
        <f t="shared" si="140"/>
        <v>9.65</v>
      </c>
      <c r="L171" s="54">
        <f t="shared" si="141"/>
        <v>8.39</v>
      </c>
      <c r="M171" s="9"/>
      <c r="N171" s="9"/>
      <c r="O171" s="80"/>
    </row>
    <row r="172" spans="1:15" x14ac:dyDescent="0.5">
      <c r="A172" s="8"/>
      <c r="B172" s="3" t="s">
        <v>61</v>
      </c>
      <c r="C172" s="12" t="s">
        <v>62</v>
      </c>
      <c r="D172" s="7">
        <f t="shared" ref="D172:I172" si="144">SUM(D173:D175)</f>
        <v>14532.234008399999</v>
      </c>
      <c r="E172" s="7">
        <f t="shared" si="144"/>
        <v>31882.104168678503</v>
      </c>
      <c r="F172" s="7">
        <f t="shared" si="144"/>
        <v>113269.28638470042</v>
      </c>
      <c r="G172" s="7">
        <f t="shared" si="144"/>
        <v>11121</v>
      </c>
      <c r="H172" s="7">
        <f t="shared" si="144"/>
        <v>30447</v>
      </c>
      <c r="I172" s="7">
        <f t="shared" si="144"/>
        <v>109432</v>
      </c>
      <c r="J172" s="54">
        <f>ROUND(D172/G172*100-100,2)</f>
        <v>30.67</v>
      </c>
      <c r="K172" s="54">
        <f t="shared" si="140"/>
        <v>4.71</v>
      </c>
      <c r="L172" s="54">
        <f t="shared" si="141"/>
        <v>3.51</v>
      </c>
      <c r="M172" s="9">
        <f t="shared" ref="M172:M175" si="145">IFERROR(E172/D172*1000,"")</f>
        <v>2193.8887132047175</v>
      </c>
      <c r="N172" s="9">
        <f t="shared" ref="N172:N175" si="146">IFERROR(H172/G172*1000,"")</f>
        <v>2737.7933639061234</v>
      </c>
      <c r="O172" s="80"/>
    </row>
    <row r="173" spans="1:15" x14ac:dyDescent="0.5">
      <c r="A173" s="8"/>
      <c r="B173" s="3" t="s">
        <v>63</v>
      </c>
      <c r="C173" s="12" t="s">
        <v>62</v>
      </c>
      <c r="D173" s="22">
        <v>5427.7260084</v>
      </c>
      <c r="E173" s="22">
        <v>23544.164745863302</v>
      </c>
      <c r="F173" s="22">
        <v>83621.742112582448</v>
      </c>
      <c r="G173" s="22">
        <v>5561</v>
      </c>
      <c r="H173" s="22">
        <v>23874</v>
      </c>
      <c r="I173" s="22">
        <v>85808</v>
      </c>
      <c r="J173" s="54">
        <f>ROUND(D173/G173*100-100,2)</f>
        <v>-2.4</v>
      </c>
      <c r="K173" s="54">
        <f t="shared" si="140"/>
        <v>-1.38</v>
      </c>
      <c r="L173" s="54">
        <f t="shared" si="141"/>
        <v>-2.5499999999999998</v>
      </c>
      <c r="M173" s="9">
        <f t="shared" si="145"/>
        <v>4337.7585216029938</v>
      </c>
      <c r="N173" s="9">
        <f t="shared" si="146"/>
        <v>4293.1127495054852</v>
      </c>
      <c r="O173" s="80"/>
    </row>
    <row r="174" spans="1:15" x14ac:dyDescent="0.5">
      <c r="A174" s="8"/>
      <c r="B174" s="3" t="s">
        <v>64</v>
      </c>
      <c r="C174" s="12" t="s">
        <v>62</v>
      </c>
      <c r="D174" s="22">
        <v>43.036999999999999</v>
      </c>
      <c r="E174" s="22">
        <v>249.99536315</v>
      </c>
      <c r="F174" s="22">
        <v>888.13853373795075</v>
      </c>
      <c r="G174" s="22">
        <v>92</v>
      </c>
      <c r="H174" s="22">
        <v>515</v>
      </c>
      <c r="I174" s="22">
        <v>1852</v>
      </c>
      <c r="J174" s="54">
        <f>ROUND(D174/G174*100-100,2)</f>
        <v>-53.22</v>
      </c>
      <c r="K174" s="54">
        <f t="shared" si="140"/>
        <v>-51.46</v>
      </c>
      <c r="L174" s="54">
        <f t="shared" si="141"/>
        <v>-52.04</v>
      </c>
      <c r="M174" s="9">
        <f t="shared" si="145"/>
        <v>5808.8473441457354</v>
      </c>
      <c r="N174" s="9">
        <f t="shared" si="146"/>
        <v>5597.8260869565211</v>
      </c>
      <c r="O174" s="80"/>
    </row>
    <row r="175" spans="1:15" x14ac:dyDescent="0.5">
      <c r="A175" s="8"/>
      <c r="B175" s="3" t="s">
        <v>65</v>
      </c>
      <c r="C175" s="12" t="s">
        <v>62</v>
      </c>
      <c r="D175" s="22">
        <v>9061.4709999999995</v>
      </c>
      <c r="E175" s="22">
        <v>8087.9440596652012</v>
      </c>
      <c r="F175" s="22">
        <v>28759.405738380021</v>
      </c>
      <c r="G175" s="22">
        <v>5468</v>
      </c>
      <c r="H175" s="22">
        <v>6058</v>
      </c>
      <c r="I175" s="22">
        <v>21772</v>
      </c>
      <c r="J175" s="54">
        <f>ROUND(D175/G175*100-100,2)</f>
        <v>65.72</v>
      </c>
      <c r="K175" s="54">
        <f t="shared" si="140"/>
        <v>33.51</v>
      </c>
      <c r="L175" s="54">
        <f t="shared" si="141"/>
        <v>32.090000000000003</v>
      </c>
      <c r="M175" s="9">
        <f t="shared" si="145"/>
        <v>892.56413883189623</v>
      </c>
      <c r="N175" s="9">
        <f t="shared" si="146"/>
        <v>1107.9005120702268</v>
      </c>
      <c r="O175" s="80"/>
    </row>
    <row r="176" spans="1:15" x14ac:dyDescent="0.5">
      <c r="A176" s="8"/>
      <c r="B176" s="3" t="s">
        <v>66</v>
      </c>
      <c r="C176" s="12" t="s">
        <v>7</v>
      </c>
      <c r="D176" s="54"/>
      <c r="E176" s="22">
        <v>74837.593801428884</v>
      </c>
      <c r="F176" s="22">
        <v>265835.74176897306</v>
      </c>
      <c r="G176" s="54"/>
      <c r="H176" s="22">
        <v>74290</v>
      </c>
      <c r="I176" s="22">
        <v>267039</v>
      </c>
      <c r="J176" s="54"/>
      <c r="K176" s="54">
        <f t="shared" si="140"/>
        <v>0.74</v>
      </c>
      <c r="L176" s="54">
        <f t="shared" si="141"/>
        <v>-0.45</v>
      </c>
      <c r="M176" s="9"/>
      <c r="N176" s="9"/>
      <c r="O176" s="80"/>
    </row>
    <row r="177" spans="1:15" x14ac:dyDescent="0.5">
      <c r="A177" s="8"/>
      <c r="B177" s="3" t="s">
        <v>67</v>
      </c>
      <c r="C177" s="12" t="s">
        <v>7</v>
      </c>
      <c r="D177" s="54"/>
      <c r="E177" s="22">
        <v>9304.1065424957997</v>
      </c>
      <c r="F177" s="22">
        <v>33054.548842776858</v>
      </c>
      <c r="G177" s="54"/>
      <c r="H177" s="22">
        <v>10087</v>
      </c>
      <c r="I177" s="22">
        <v>36257</v>
      </c>
      <c r="J177" s="54"/>
      <c r="K177" s="54">
        <f t="shared" si="140"/>
        <v>-7.76</v>
      </c>
      <c r="L177" s="54">
        <f t="shared" si="141"/>
        <v>-8.83</v>
      </c>
      <c r="M177" s="9"/>
      <c r="N177" s="9"/>
      <c r="O177" s="80"/>
    </row>
    <row r="178" spans="1:15" x14ac:dyDescent="0.5">
      <c r="A178" s="8"/>
      <c r="B178" s="3" t="s">
        <v>68</v>
      </c>
      <c r="C178" s="12" t="s">
        <v>69</v>
      </c>
      <c r="D178" s="22">
        <v>987.52956080000001</v>
      </c>
      <c r="E178" s="22">
        <v>864.74818828449997</v>
      </c>
      <c r="F178" s="22">
        <v>3069.5595627717457</v>
      </c>
      <c r="G178" s="22">
        <v>915</v>
      </c>
      <c r="H178" s="22">
        <v>718</v>
      </c>
      <c r="I178" s="22">
        <v>2582</v>
      </c>
      <c r="J178" s="54">
        <f>ROUND(D178/G178*100-100,2)</f>
        <v>7.93</v>
      </c>
      <c r="K178" s="54">
        <f t="shared" si="140"/>
        <v>20.440000000000001</v>
      </c>
      <c r="L178" s="54">
        <f t="shared" si="141"/>
        <v>18.88</v>
      </c>
      <c r="M178" s="9">
        <f>IFERROR(E178/D178*1000,"")</f>
        <v>875.66815476790941</v>
      </c>
      <c r="N178" s="9">
        <f>IFERROR(H178/G178*1000,"")</f>
        <v>784.6994535519126</v>
      </c>
      <c r="O178" s="80"/>
    </row>
    <row r="179" spans="1:15" x14ac:dyDescent="0.5">
      <c r="A179" s="8"/>
      <c r="B179" s="3" t="s">
        <v>70</v>
      </c>
      <c r="C179" s="12" t="s">
        <v>7</v>
      </c>
      <c r="D179" s="54"/>
      <c r="E179" s="7">
        <f t="shared" ref="E179:I179" si="147">SUM(E180:E183)</f>
        <v>216479.18758859602</v>
      </c>
      <c r="F179" s="7">
        <f t="shared" si="147"/>
        <v>768992.49851631792</v>
      </c>
      <c r="G179" s="54" t="s">
        <v>115</v>
      </c>
      <c r="H179" s="7">
        <f t="shared" si="147"/>
        <v>260402</v>
      </c>
      <c r="I179" s="7">
        <f t="shared" si="147"/>
        <v>935981</v>
      </c>
      <c r="J179" s="54" t="s">
        <v>22</v>
      </c>
      <c r="K179" s="54">
        <f t="shared" si="140"/>
        <v>-16.87</v>
      </c>
      <c r="L179" s="54">
        <f t="shared" si="141"/>
        <v>-17.84</v>
      </c>
      <c r="M179" s="9"/>
      <c r="N179" s="9"/>
      <c r="O179" s="80"/>
    </row>
    <row r="180" spans="1:15" x14ac:dyDescent="0.5">
      <c r="A180" s="3"/>
      <c r="B180" s="3" t="s">
        <v>71</v>
      </c>
      <c r="C180" s="12" t="s">
        <v>69</v>
      </c>
      <c r="D180" s="22">
        <v>0</v>
      </c>
      <c r="E180" s="22">
        <v>0</v>
      </c>
      <c r="F180" s="22">
        <v>0</v>
      </c>
      <c r="G180" s="77">
        <v>0</v>
      </c>
      <c r="H180" s="77">
        <v>0</v>
      </c>
      <c r="I180" s="77">
        <v>0</v>
      </c>
      <c r="J180" s="54">
        <v>0</v>
      </c>
      <c r="K180" s="54">
        <v>0</v>
      </c>
      <c r="L180" s="54">
        <v>0</v>
      </c>
      <c r="M180" s="9" t="str">
        <f>IFERROR(E180/D180*1000,"")</f>
        <v/>
      </c>
      <c r="N180" s="9" t="str">
        <f>IFERROR(H180/G180*1000,"")</f>
        <v/>
      </c>
      <c r="O180" s="80"/>
    </row>
    <row r="181" spans="1:15" x14ac:dyDescent="0.5">
      <c r="A181" s="3"/>
      <c r="B181" s="3" t="s">
        <v>72</v>
      </c>
      <c r="C181" s="12" t="s">
        <v>69</v>
      </c>
      <c r="D181" s="22">
        <v>185578.82366920001</v>
      </c>
      <c r="E181" s="22">
        <v>55470.778994419008</v>
      </c>
      <c r="F181" s="22">
        <v>197062.77635536273</v>
      </c>
      <c r="G181" s="22">
        <v>257490</v>
      </c>
      <c r="H181" s="22">
        <v>83201</v>
      </c>
      <c r="I181" s="22">
        <v>299082</v>
      </c>
      <c r="J181" s="54">
        <f t="shared" ref="J181:L182" si="148">ROUND(D181/G181*100-100,2)</f>
        <v>-27.93</v>
      </c>
      <c r="K181" s="54">
        <f t="shared" si="148"/>
        <v>-33.33</v>
      </c>
      <c r="L181" s="54">
        <f t="shared" si="148"/>
        <v>-34.11</v>
      </c>
      <c r="M181" s="9">
        <f t="shared" ref="M181:M182" si="149">IFERROR(E181/D181*1000,"")</f>
        <v>298.9068359076216</v>
      </c>
      <c r="N181" s="9">
        <f t="shared" ref="N181:N182" si="150">IFERROR(H181/G181*1000,"")</f>
        <v>323.12322808652766</v>
      </c>
      <c r="O181" s="80"/>
    </row>
    <row r="182" spans="1:15" x14ac:dyDescent="0.5">
      <c r="A182" s="3"/>
      <c r="B182" s="3" t="s">
        <v>73</v>
      </c>
      <c r="C182" s="12" t="s">
        <v>69</v>
      </c>
      <c r="D182" s="22">
        <v>51814.682534499996</v>
      </c>
      <c r="E182" s="22">
        <v>56711.404001673691</v>
      </c>
      <c r="F182" s="22">
        <v>201369.18014340699</v>
      </c>
      <c r="G182" s="22">
        <v>73307</v>
      </c>
      <c r="H182" s="22">
        <v>81084</v>
      </c>
      <c r="I182" s="22">
        <v>291439</v>
      </c>
      <c r="J182" s="54">
        <f t="shared" si="148"/>
        <v>-29.32</v>
      </c>
      <c r="K182" s="54">
        <f t="shared" si="148"/>
        <v>-30.06</v>
      </c>
      <c r="L182" s="54">
        <f t="shared" si="148"/>
        <v>-30.91</v>
      </c>
      <c r="M182" s="9">
        <f t="shared" si="149"/>
        <v>1094.5045154703648</v>
      </c>
      <c r="N182" s="9">
        <f t="shared" si="150"/>
        <v>1106.0880952705745</v>
      </c>
      <c r="O182" s="80"/>
    </row>
    <row r="183" spans="1:15" x14ac:dyDescent="0.5">
      <c r="A183" s="3"/>
      <c r="B183" s="3" t="s">
        <v>74</v>
      </c>
      <c r="C183" s="12" t="s">
        <v>7</v>
      </c>
      <c r="D183" s="54"/>
      <c r="E183" s="22">
        <v>104297.0045925033</v>
      </c>
      <c r="F183" s="22">
        <v>370560.54201754817</v>
      </c>
      <c r="G183" s="54"/>
      <c r="H183" s="22">
        <v>96117</v>
      </c>
      <c r="I183" s="22">
        <v>345460</v>
      </c>
      <c r="J183" s="54"/>
      <c r="K183" s="54">
        <f t="shared" ref="K183:L187" si="151">ROUND(E183/H183*100-100,2)</f>
        <v>8.51</v>
      </c>
      <c r="L183" s="54">
        <f t="shared" si="151"/>
        <v>7.27</v>
      </c>
      <c r="M183" s="9"/>
      <c r="N183" s="9"/>
      <c r="O183" s="80"/>
    </row>
    <row r="184" spans="1:15" x14ac:dyDescent="0.5">
      <c r="A184" s="8"/>
      <c r="B184" s="3" t="s">
        <v>75</v>
      </c>
      <c r="C184" s="12" t="s">
        <v>7</v>
      </c>
      <c r="D184" s="54"/>
      <c r="E184" s="7">
        <f t="shared" ref="E184:F184" si="152">SUM(E185:E192)</f>
        <v>71596.666087702411</v>
      </c>
      <c r="F184" s="7">
        <f t="shared" si="152"/>
        <v>254255.99215098197</v>
      </c>
      <c r="G184" s="54"/>
      <c r="H184" s="7">
        <f t="shared" ref="H184" si="153">SUM(H185:H192)</f>
        <v>66826</v>
      </c>
      <c r="I184" s="7">
        <f t="shared" ref="I184" si="154">SUM(I185:I192)</f>
        <v>240193</v>
      </c>
      <c r="J184" s="54"/>
      <c r="K184" s="54">
        <f t="shared" si="151"/>
        <v>7.14</v>
      </c>
      <c r="L184" s="54">
        <f t="shared" si="151"/>
        <v>5.85</v>
      </c>
      <c r="M184" s="9"/>
      <c r="N184" s="9"/>
      <c r="O184" s="80"/>
    </row>
    <row r="185" spans="1:15" x14ac:dyDescent="0.5">
      <c r="A185" s="3"/>
      <c r="B185" s="3" t="s">
        <v>76</v>
      </c>
      <c r="C185" s="12" t="s">
        <v>77</v>
      </c>
      <c r="D185" s="22">
        <v>733.91200000000003</v>
      </c>
      <c r="E185" s="22">
        <v>3892.6957613383001</v>
      </c>
      <c r="F185" s="22">
        <v>13811.208012365398</v>
      </c>
      <c r="G185" s="22">
        <v>705</v>
      </c>
      <c r="H185" s="22">
        <v>3832</v>
      </c>
      <c r="I185" s="22">
        <v>13769</v>
      </c>
      <c r="J185" s="54">
        <f>ROUND(D185/G185*100-100,2)</f>
        <v>4.0999999999999996</v>
      </c>
      <c r="K185" s="54">
        <f t="shared" si="151"/>
        <v>1.58</v>
      </c>
      <c r="L185" s="54">
        <f t="shared" si="151"/>
        <v>0.31</v>
      </c>
      <c r="M185" s="9">
        <f>IFERROR(E185/D185*1000,"")</f>
        <v>5304.0361260454929</v>
      </c>
      <c r="N185" s="9">
        <f>IFERROR(H185/G185*1000,"")</f>
        <v>5435.4609929078015</v>
      </c>
      <c r="O185" s="80"/>
    </row>
    <row r="186" spans="1:15" x14ac:dyDescent="0.5">
      <c r="A186" s="3"/>
      <c r="B186" s="3" t="s">
        <v>78</v>
      </c>
      <c r="C186" s="12" t="s">
        <v>7</v>
      </c>
      <c r="D186" s="54"/>
      <c r="E186" s="22">
        <v>3186.9234635015</v>
      </c>
      <c r="F186" s="22">
        <v>11333.983603974597</v>
      </c>
      <c r="G186" s="54"/>
      <c r="H186" s="22">
        <v>4567</v>
      </c>
      <c r="I186" s="22">
        <v>16419</v>
      </c>
      <c r="J186" s="54"/>
      <c r="K186" s="54">
        <f t="shared" si="151"/>
        <v>-30.22</v>
      </c>
      <c r="L186" s="54">
        <f t="shared" si="151"/>
        <v>-30.97</v>
      </c>
      <c r="M186" s="9"/>
      <c r="N186" s="9"/>
      <c r="O186" s="80"/>
    </row>
    <row r="187" spans="1:15" x14ac:dyDescent="0.5">
      <c r="B187" s="3" t="s">
        <v>79</v>
      </c>
      <c r="C187" s="12" t="s">
        <v>7</v>
      </c>
      <c r="D187" s="54"/>
      <c r="E187" s="22">
        <v>16583.151172655402</v>
      </c>
      <c r="F187" s="22">
        <v>58882.740195653605</v>
      </c>
      <c r="G187" s="54"/>
      <c r="H187" s="22">
        <v>11426</v>
      </c>
      <c r="I187" s="22">
        <v>41079</v>
      </c>
      <c r="J187" s="54"/>
      <c r="K187" s="54">
        <f t="shared" si="151"/>
        <v>45.14</v>
      </c>
      <c r="L187" s="54">
        <f t="shared" si="151"/>
        <v>43.34</v>
      </c>
      <c r="M187" s="9"/>
      <c r="N187" s="9"/>
      <c r="O187" s="80"/>
    </row>
    <row r="188" spans="1:15" x14ac:dyDescent="0.5">
      <c r="B188" s="3" t="s">
        <v>80</v>
      </c>
      <c r="C188" s="56"/>
      <c r="D188" s="22"/>
      <c r="E188" s="77"/>
      <c r="F188" s="77"/>
      <c r="G188" s="22"/>
      <c r="H188" s="77"/>
      <c r="I188" s="77"/>
      <c r="J188" s="54"/>
      <c r="K188" s="54"/>
      <c r="L188" s="54"/>
      <c r="M188" s="9"/>
      <c r="N188" s="9"/>
      <c r="O188" s="80"/>
    </row>
    <row r="189" spans="1:15" x14ac:dyDescent="0.5">
      <c r="B189" s="3" t="s">
        <v>81</v>
      </c>
      <c r="C189" s="12" t="s">
        <v>7</v>
      </c>
      <c r="D189" s="54"/>
      <c r="E189" s="77">
        <v>7553.2089221300002</v>
      </c>
      <c r="F189" s="77">
        <v>26819.000259278819</v>
      </c>
      <c r="G189" s="54"/>
      <c r="H189" s="77">
        <v>11342</v>
      </c>
      <c r="I189" s="77">
        <v>40751</v>
      </c>
      <c r="J189" s="54"/>
      <c r="K189" s="54">
        <f t="shared" ref="K189:K199" si="155">ROUND(E189/H189*100-100,2)</f>
        <v>-33.4</v>
      </c>
      <c r="L189" s="54">
        <f t="shared" ref="L189:L199" si="156">ROUND(F189/I189*100-100,2)</f>
        <v>-34.19</v>
      </c>
      <c r="M189" s="9"/>
      <c r="N189" s="9"/>
      <c r="O189" s="80"/>
    </row>
    <row r="190" spans="1:15" x14ac:dyDescent="0.5">
      <c r="B190" s="3" t="s">
        <v>82</v>
      </c>
      <c r="C190" s="12" t="s">
        <v>7</v>
      </c>
      <c r="D190" s="54"/>
      <c r="E190" s="22">
        <v>4186.5511672825996</v>
      </c>
      <c r="F190" s="22">
        <v>14872.131134115909</v>
      </c>
      <c r="G190" s="54"/>
      <c r="H190" s="22">
        <v>3652</v>
      </c>
      <c r="I190" s="22">
        <v>13128</v>
      </c>
      <c r="J190" s="54"/>
      <c r="K190" s="54">
        <f t="shared" si="155"/>
        <v>14.64</v>
      </c>
      <c r="L190" s="54">
        <f t="shared" si="156"/>
        <v>13.29</v>
      </c>
      <c r="M190" s="9"/>
      <c r="N190" s="9"/>
      <c r="O190" s="80"/>
    </row>
    <row r="191" spans="1:15" x14ac:dyDescent="0.5">
      <c r="B191" s="3" t="s">
        <v>113</v>
      </c>
      <c r="C191" s="12" t="s">
        <v>77</v>
      </c>
      <c r="D191" s="22">
        <v>12885</v>
      </c>
      <c r="E191" s="22">
        <v>20399.740359176099</v>
      </c>
      <c r="F191" s="22">
        <v>72478.717120633461</v>
      </c>
      <c r="G191" s="23">
        <v>12471</v>
      </c>
      <c r="H191" s="23">
        <v>17475</v>
      </c>
      <c r="I191" s="23">
        <v>62815</v>
      </c>
      <c r="J191" s="54">
        <f>ROUND(D191/G191*100-100,2)</f>
        <v>3.32</v>
      </c>
      <c r="K191" s="54">
        <f t="shared" si="155"/>
        <v>16.739999999999998</v>
      </c>
      <c r="L191" s="54">
        <f t="shared" si="156"/>
        <v>15.38</v>
      </c>
      <c r="M191" s="9">
        <f>IFERROR(E191/D191*1000,"")</f>
        <v>1583.2161706772292</v>
      </c>
      <c r="N191" s="9">
        <f>IFERROR(H191/G191*1000,"")</f>
        <v>1401.2509020928553</v>
      </c>
      <c r="O191" s="80"/>
    </row>
    <row r="192" spans="1:15" x14ac:dyDescent="0.5">
      <c r="B192" s="3" t="s">
        <v>114</v>
      </c>
      <c r="C192" s="12" t="s">
        <v>7</v>
      </c>
      <c r="D192" s="54"/>
      <c r="E192" s="22">
        <v>15794.3952416185</v>
      </c>
      <c r="F192" s="22">
        <v>56058.211824960184</v>
      </c>
      <c r="G192" s="54"/>
      <c r="H192" s="22">
        <v>14532</v>
      </c>
      <c r="I192" s="22">
        <v>52232</v>
      </c>
      <c r="J192" s="54"/>
      <c r="K192" s="54">
        <f t="shared" si="155"/>
        <v>8.69</v>
      </c>
      <c r="L192" s="54">
        <f t="shared" si="156"/>
        <v>7.33</v>
      </c>
      <c r="M192" s="9"/>
      <c r="N192" s="9"/>
      <c r="O192" s="80"/>
    </row>
    <row r="193" spans="1:18" x14ac:dyDescent="0.5">
      <c r="A193" s="8"/>
      <c r="B193" s="3" t="s">
        <v>83</v>
      </c>
      <c r="C193" s="12" t="s">
        <v>111</v>
      </c>
      <c r="D193" s="22">
        <v>611.34827370000016</v>
      </c>
      <c r="E193" s="22">
        <v>997.34460829089983</v>
      </c>
      <c r="F193" s="22">
        <v>3544.1655230281763</v>
      </c>
      <c r="G193" s="22">
        <v>645</v>
      </c>
      <c r="H193" s="22">
        <v>1043</v>
      </c>
      <c r="I193" s="22">
        <v>3747</v>
      </c>
      <c r="J193" s="54">
        <f>ROUND(D193/G193*100-100,2)</f>
        <v>-5.22</v>
      </c>
      <c r="K193" s="54">
        <f t="shared" si="155"/>
        <v>-4.38</v>
      </c>
      <c r="L193" s="54">
        <f t="shared" si="156"/>
        <v>-5.41</v>
      </c>
      <c r="M193" s="9">
        <f>IFERROR(E193/D193*1000,"")</f>
        <v>1631.3853349986152</v>
      </c>
      <c r="N193" s="9">
        <f>IFERROR(H193/G193*1000,"")</f>
        <v>1617.0542635658915</v>
      </c>
      <c r="O193" s="80"/>
    </row>
    <row r="194" spans="1:18" x14ac:dyDescent="0.5">
      <c r="A194" s="8"/>
      <c r="B194" s="3" t="s">
        <v>84</v>
      </c>
      <c r="C194" s="12" t="s">
        <v>7</v>
      </c>
      <c r="D194" s="54"/>
      <c r="E194" s="22">
        <v>891.79137325480008</v>
      </c>
      <c r="F194" s="22">
        <v>3185.8168655027212</v>
      </c>
      <c r="G194" s="54"/>
      <c r="H194" s="22">
        <v>2669</v>
      </c>
      <c r="I194" s="22">
        <v>9598</v>
      </c>
      <c r="J194" s="54"/>
      <c r="K194" s="54">
        <f t="shared" si="155"/>
        <v>-66.59</v>
      </c>
      <c r="L194" s="54">
        <f t="shared" si="156"/>
        <v>-66.81</v>
      </c>
      <c r="M194" s="9"/>
      <c r="N194" s="9"/>
      <c r="O194" s="80"/>
    </row>
    <row r="195" spans="1:18" x14ac:dyDescent="0.5">
      <c r="A195" s="8"/>
      <c r="B195" s="3" t="s">
        <v>85</v>
      </c>
      <c r="C195" s="12" t="s">
        <v>77</v>
      </c>
      <c r="D195" s="22">
        <v>527</v>
      </c>
      <c r="E195" s="22">
        <v>1207.1449000199</v>
      </c>
      <c r="F195" s="22">
        <v>4288.8572984696821</v>
      </c>
      <c r="G195" s="22">
        <v>520</v>
      </c>
      <c r="H195" s="22">
        <v>1193</v>
      </c>
      <c r="I195" s="22">
        <v>4287</v>
      </c>
      <c r="J195" s="54">
        <f t="shared" ref="J195:J196" si="157">ROUND(D195/G195*100-100,2)</f>
        <v>1.35</v>
      </c>
      <c r="K195" s="54">
        <f t="shared" si="155"/>
        <v>1.19</v>
      </c>
      <c r="L195" s="54">
        <f t="shared" si="156"/>
        <v>0.04</v>
      </c>
      <c r="M195" s="9">
        <f t="shared" ref="M195:M196" si="158">IFERROR(E195/D195*1000,"")</f>
        <v>2290.5975332445919</v>
      </c>
      <c r="N195" s="9">
        <f t="shared" ref="N195:N196" si="159">IFERROR(H195/G195*1000,"")</f>
        <v>2294.2307692307691</v>
      </c>
      <c r="O195" s="80"/>
    </row>
    <row r="196" spans="1:18" x14ac:dyDescent="0.5">
      <c r="A196" s="8"/>
      <c r="B196" s="3" t="s">
        <v>86</v>
      </c>
      <c r="C196" s="12" t="s">
        <v>69</v>
      </c>
      <c r="D196" s="22">
        <v>17240.404999999999</v>
      </c>
      <c r="E196" s="22">
        <v>569.48744273140005</v>
      </c>
      <c r="F196" s="22">
        <v>2029.5589537803069</v>
      </c>
      <c r="G196" s="22">
        <v>60283</v>
      </c>
      <c r="H196" s="22">
        <v>2423</v>
      </c>
      <c r="I196" s="22">
        <v>8713</v>
      </c>
      <c r="J196" s="54">
        <f t="shared" si="157"/>
        <v>-71.400000000000006</v>
      </c>
      <c r="K196" s="54">
        <f t="shared" si="155"/>
        <v>-76.5</v>
      </c>
      <c r="L196" s="54">
        <f t="shared" si="156"/>
        <v>-76.709999999999994</v>
      </c>
      <c r="M196" s="9">
        <f t="shared" si="158"/>
        <v>33.032138324557927</v>
      </c>
      <c r="N196" s="9">
        <f t="shared" si="159"/>
        <v>40.193752799296647</v>
      </c>
      <c r="O196" s="80"/>
    </row>
    <row r="197" spans="1:18" x14ac:dyDescent="0.5">
      <c r="A197" s="8"/>
      <c r="B197" s="3" t="s">
        <v>87</v>
      </c>
      <c r="C197" s="12" t="s">
        <v>7</v>
      </c>
      <c r="D197" s="54"/>
      <c r="E197" s="22">
        <v>25.688218750000001</v>
      </c>
      <c r="F197" s="22">
        <v>93.125</v>
      </c>
      <c r="G197" s="54"/>
      <c r="H197" s="22">
        <v>80</v>
      </c>
      <c r="I197" s="22">
        <v>289</v>
      </c>
      <c r="J197" s="54"/>
      <c r="K197" s="54">
        <f t="shared" si="155"/>
        <v>-67.89</v>
      </c>
      <c r="L197" s="54">
        <f t="shared" si="156"/>
        <v>-67.78</v>
      </c>
      <c r="M197" s="9"/>
      <c r="N197" s="9"/>
      <c r="O197" s="80"/>
    </row>
    <row r="198" spans="1:18" x14ac:dyDescent="0.5">
      <c r="A198" s="8"/>
      <c r="B198" s="3" t="s">
        <v>88</v>
      </c>
      <c r="C198" s="12" t="s">
        <v>69</v>
      </c>
      <c r="D198" s="22">
        <v>5290700</v>
      </c>
      <c r="E198" s="22">
        <v>58261.809723335697</v>
      </c>
      <c r="F198" s="22">
        <v>206727.32422715967</v>
      </c>
      <c r="G198" s="22">
        <v>5273060</v>
      </c>
      <c r="H198" s="22">
        <v>52312</v>
      </c>
      <c r="I198" s="22">
        <v>188091</v>
      </c>
      <c r="J198" s="54">
        <f t="shared" ref="J198:J199" si="160">ROUND(D198/G198*100-100,2)</f>
        <v>0.33</v>
      </c>
      <c r="K198" s="54">
        <f t="shared" si="155"/>
        <v>11.37</v>
      </c>
      <c r="L198" s="54">
        <f t="shared" si="156"/>
        <v>9.91</v>
      </c>
      <c r="M198" s="9">
        <f t="shared" ref="M198:M199" si="161">IFERROR(E198/D198*1000,"")</f>
        <v>11.012117436886555</v>
      </c>
      <c r="N198" s="9">
        <f t="shared" ref="N198:N199" si="162">IFERROR(H198/G198*1000,"")</f>
        <v>9.9206153542724707</v>
      </c>
      <c r="O198" s="80"/>
    </row>
    <row r="199" spans="1:18" x14ac:dyDescent="0.5">
      <c r="A199" s="8"/>
      <c r="B199" s="3" t="s">
        <v>89</v>
      </c>
      <c r="C199" s="12" t="s">
        <v>69</v>
      </c>
      <c r="D199" s="22">
        <v>8067.2970000000005</v>
      </c>
      <c r="E199" s="22">
        <v>4154.7928902661997</v>
      </c>
      <c r="F199" s="22">
        <v>14756.562295520327</v>
      </c>
      <c r="G199" s="22">
        <v>12018</v>
      </c>
      <c r="H199" s="22">
        <v>5862</v>
      </c>
      <c r="I199" s="22">
        <v>21072</v>
      </c>
      <c r="J199" s="54">
        <f t="shared" si="160"/>
        <v>-32.869999999999997</v>
      </c>
      <c r="K199" s="54">
        <f t="shared" si="155"/>
        <v>-29.12</v>
      </c>
      <c r="L199" s="54">
        <f t="shared" si="156"/>
        <v>-29.97</v>
      </c>
      <c r="M199" s="9">
        <f t="shared" si="161"/>
        <v>515.01672620534475</v>
      </c>
      <c r="N199" s="9">
        <f t="shared" si="162"/>
        <v>487.76834747878183</v>
      </c>
      <c r="O199" s="80"/>
    </row>
    <row r="200" spans="1:18" x14ac:dyDescent="0.5">
      <c r="C200" s="56"/>
      <c r="D200" s="22"/>
      <c r="E200" s="22"/>
      <c r="F200" s="22"/>
      <c r="G200" s="22"/>
      <c r="H200" s="22"/>
      <c r="I200" s="22"/>
      <c r="J200" s="54"/>
      <c r="K200" s="54"/>
      <c r="L200" s="54"/>
      <c r="M200" s="78"/>
      <c r="N200" s="80"/>
      <c r="O200" s="80"/>
    </row>
    <row r="201" spans="1:18" x14ac:dyDescent="0.5">
      <c r="A201" s="3"/>
      <c r="B201" s="3" t="s">
        <v>90</v>
      </c>
      <c r="C201" s="12"/>
      <c r="D201" s="22"/>
      <c r="E201" s="7">
        <f t="shared" ref="E201:I201" si="163">E112-SUM(E114,E130,E145,E151)</f>
        <v>393468.75559619255</v>
      </c>
      <c r="F201" s="7">
        <f t="shared" si="163"/>
        <v>1398179.7355364002</v>
      </c>
      <c r="G201" s="22"/>
      <c r="H201" s="7">
        <f t="shared" si="163"/>
        <v>375012</v>
      </c>
      <c r="I201" s="7">
        <f t="shared" si="163"/>
        <v>1348039</v>
      </c>
      <c r="J201" s="54"/>
      <c r="K201" s="54">
        <f>ROUND(E201/H201*100-100,2)</f>
        <v>4.92</v>
      </c>
      <c r="L201" s="54">
        <f>ROUND(F201/I201*100-100,2)</f>
        <v>3.72</v>
      </c>
      <c r="M201" s="78"/>
      <c r="N201" s="80"/>
      <c r="O201" s="80"/>
    </row>
    <row r="202" spans="1:18" x14ac:dyDescent="0.5">
      <c r="A202" s="60"/>
      <c r="B202" s="61"/>
      <c r="C202" s="61"/>
      <c r="D202" s="61"/>
      <c r="E202" s="61"/>
      <c r="F202" s="63"/>
      <c r="G202" s="61"/>
      <c r="H202" s="61"/>
      <c r="I202" s="61"/>
      <c r="J202" s="61"/>
      <c r="K202" s="61"/>
      <c r="L202" s="61"/>
    </row>
    <row r="203" spans="1:18" x14ac:dyDescent="0.5">
      <c r="B203" s="95" t="s">
        <v>117</v>
      </c>
    </row>
    <row r="204" spans="1:18" x14ac:dyDescent="0.5">
      <c r="D204" s="3"/>
      <c r="E204" s="2"/>
      <c r="G204" s="3"/>
      <c r="H204" s="2"/>
      <c r="I204" s="2"/>
      <c r="K204" s="2"/>
      <c r="O204" s="26"/>
    </row>
    <row r="205" spans="1:18" x14ac:dyDescent="0.5">
      <c r="A205" s="3"/>
      <c r="E205" s="2"/>
      <c r="H205" s="2"/>
      <c r="K205" s="2"/>
    </row>
    <row r="206" spans="1:18" x14ac:dyDescent="0.5">
      <c r="A206" s="3"/>
      <c r="C206" s="3"/>
      <c r="D206" s="3"/>
      <c r="E206" s="2"/>
      <c r="G206" s="3"/>
      <c r="H206" s="2"/>
      <c r="J206" s="3"/>
      <c r="K206" s="2"/>
      <c r="M206" s="3"/>
      <c r="N206" s="26"/>
      <c r="R206" s="3"/>
    </row>
    <row r="207" spans="1:18" x14ac:dyDescent="0.5">
      <c r="A207" s="3"/>
      <c r="B207" s="3"/>
      <c r="C207" s="3"/>
      <c r="D207" s="3"/>
      <c r="E207" s="2"/>
      <c r="F207" s="2"/>
      <c r="H207" s="2"/>
      <c r="I207" s="2"/>
      <c r="K207" s="2"/>
      <c r="M207" s="3"/>
      <c r="P207" s="3"/>
    </row>
    <row r="208" spans="1:18" x14ac:dyDescent="0.5">
      <c r="A208" s="3"/>
      <c r="B208" s="3"/>
      <c r="C208" s="3"/>
      <c r="D208" s="3"/>
      <c r="E208" s="20"/>
      <c r="F208" s="20"/>
      <c r="G208" s="3"/>
      <c r="H208" s="20"/>
      <c r="I208" s="3"/>
      <c r="J208" s="3"/>
      <c r="K208" s="20"/>
      <c r="L208" s="3"/>
      <c r="M208" s="3"/>
    </row>
    <row r="209" spans="5:15" x14ac:dyDescent="0.5">
      <c r="E209" s="2"/>
      <c r="F209" s="2"/>
      <c r="N209" s="1"/>
      <c r="O209" s="1"/>
    </row>
    <row r="210" spans="5:15" x14ac:dyDescent="0.5">
      <c r="N210" s="1"/>
      <c r="O210" s="1"/>
    </row>
    <row r="211" spans="5:15" x14ac:dyDescent="0.5">
      <c r="N211" s="1"/>
      <c r="O211" s="1"/>
    </row>
    <row r="212" spans="5:15" x14ac:dyDescent="0.5">
      <c r="N212" s="1"/>
      <c r="O212" s="1"/>
    </row>
    <row r="213" spans="5:15" x14ac:dyDescent="0.5">
      <c r="N213" s="1"/>
      <c r="O213" s="1"/>
    </row>
    <row r="214" spans="5:15" x14ac:dyDescent="0.5">
      <c r="N214" s="1"/>
      <c r="O214" s="1"/>
    </row>
    <row r="215" spans="5:15" x14ac:dyDescent="0.5">
      <c r="N215" s="1"/>
      <c r="O215" s="1"/>
    </row>
    <row r="216" spans="5:15" x14ac:dyDescent="0.5">
      <c r="N216" s="1"/>
      <c r="O216" s="1"/>
    </row>
    <row r="217" spans="5:15" x14ac:dyDescent="0.5">
      <c r="N217" s="1"/>
      <c r="O217" s="1"/>
    </row>
    <row r="218" spans="5:15" x14ac:dyDescent="0.5">
      <c r="N218" s="1"/>
      <c r="O218" s="1"/>
    </row>
    <row r="219" spans="5:15" x14ac:dyDescent="0.5">
      <c r="N219" s="1"/>
      <c r="O219" s="1"/>
    </row>
    <row r="220" spans="5:15" x14ac:dyDescent="0.5">
      <c r="N220" s="1"/>
      <c r="O220" s="1"/>
    </row>
    <row r="221" spans="5:15" x14ac:dyDescent="0.5">
      <c r="N221" s="1"/>
      <c r="O221" s="1"/>
    </row>
    <row r="222" spans="5:15" x14ac:dyDescent="0.5">
      <c r="N222" s="1"/>
      <c r="O222" s="1"/>
    </row>
    <row r="223" spans="5:15" x14ac:dyDescent="0.5">
      <c r="N223" s="1"/>
      <c r="O223" s="1"/>
    </row>
    <row r="224" spans="5:15" x14ac:dyDescent="0.5">
      <c r="N224" s="1"/>
      <c r="O224" s="1"/>
    </row>
    <row r="225" spans="1:18" x14ac:dyDescent="0.5">
      <c r="N225" s="1"/>
      <c r="O225" s="1"/>
    </row>
    <row r="226" spans="1:18" x14ac:dyDescent="0.5">
      <c r="A226" s="3"/>
      <c r="B226" s="3"/>
      <c r="C226" s="85"/>
      <c r="D226" s="8"/>
      <c r="E226" s="2"/>
      <c r="F226" s="8"/>
      <c r="G226" s="8"/>
      <c r="H226" s="2"/>
      <c r="I226" s="8"/>
      <c r="J226" s="8"/>
      <c r="K226" s="2"/>
      <c r="L226" s="8"/>
      <c r="M226" s="69"/>
      <c r="P226" s="69"/>
      <c r="Q226" s="69"/>
      <c r="R226" s="69"/>
    </row>
    <row r="227" spans="1:18" x14ac:dyDescent="0.5">
      <c r="A227" s="3"/>
      <c r="B227" s="3"/>
      <c r="C227" s="85"/>
      <c r="D227" s="86"/>
      <c r="E227" s="2"/>
      <c r="F227" s="8"/>
      <c r="G227" s="86"/>
      <c r="H227" s="2"/>
      <c r="I227" s="8"/>
      <c r="J227" s="86"/>
      <c r="K227" s="2"/>
      <c r="L227" s="8"/>
      <c r="M227" s="86"/>
      <c r="P227" s="86"/>
      <c r="Q227" s="69"/>
      <c r="R227" s="69"/>
    </row>
    <row r="228" spans="1:18" x14ac:dyDescent="0.5">
      <c r="A228" s="3"/>
      <c r="B228" s="3"/>
      <c r="C228" s="85"/>
      <c r="D228" s="86"/>
      <c r="E228" s="2"/>
      <c r="F228" s="8"/>
      <c r="G228" s="86"/>
      <c r="H228" s="2"/>
      <c r="I228" s="8"/>
      <c r="J228" s="86"/>
      <c r="K228" s="2"/>
      <c r="L228" s="8"/>
      <c r="M228" s="86"/>
      <c r="P228" s="86"/>
      <c r="Q228" s="69"/>
      <c r="R228" s="69"/>
    </row>
    <row r="229" spans="1:18" x14ac:dyDescent="0.5">
      <c r="A229" s="3"/>
      <c r="B229" s="3"/>
      <c r="C229" s="85"/>
      <c r="D229" s="86"/>
      <c r="E229" s="2"/>
      <c r="F229" s="8"/>
      <c r="G229" s="86"/>
      <c r="H229" s="2"/>
      <c r="I229" s="8"/>
      <c r="J229" s="86"/>
      <c r="K229" s="2"/>
      <c r="L229" s="8"/>
      <c r="M229" s="86"/>
      <c r="P229" s="86"/>
      <c r="Q229" s="69"/>
      <c r="R229" s="69"/>
    </row>
    <row r="230" spans="1:18" x14ac:dyDescent="0.5">
      <c r="A230" s="3"/>
      <c r="B230" s="3"/>
      <c r="C230" s="85"/>
      <c r="D230" s="86"/>
      <c r="E230" s="2"/>
      <c r="F230" s="8"/>
      <c r="G230" s="86"/>
      <c r="H230" s="2"/>
      <c r="I230" s="8"/>
      <c r="J230" s="86"/>
      <c r="K230" s="2"/>
      <c r="L230" s="8"/>
      <c r="M230" s="86"/>
      <c r="P230" s="86"/>
      <c r="Q230" s="69"/>
      <c r="R230" s="69"/>
    </row>
    <row r="231" spans="1:18" x14ac:dyDescent="0.5">
      <c r="A231" s="3"/>
      <c r="B231" s="3"/>
      <c r="C231" s="85"/>
      <c r="D231" s="86"/>
      <c r="E231" s="2"/>
      <c r="F231" s="8"/>
      <c r="G231" s="86"/>
      <c r="H231" s="2"/>
      <c r="I231" s="8"/>
      <c r="J231" s="86"/>
      <c r="K231" s="2"/>
      <c r="L231" s="8"/>
      <c r="M231" s="86"/>
      <c r="P231" s="86"/>
      <c r="Q231" s="69"/>
      <c r="R231" s="69"/>
    </row>
    <row r="232" spans="1:18" x14ac:dyDescent="0.5">
      <c r="A232" s="3"/>
      <c r="B232" s="3"/>
      <c r="C232" s="85"/>
      <c r="D232" s="86"/>
      <c r="E232" s="2"/>
      <c r="F232" s="8"/>
      <c r="G232" s="86"/>
      <c r="H232" s="2"/>
      <c r="I232" s="8"/>
      <c r="J232" s="86"/>
      <c r="K232" s="2"/>
      <c r="L232" s="8"/>
      <c r="M232" s="86"/>
      <c r="P232" s="86"/>
      <c r="Q232" s="69"/>
      <c r="R232" s="69"/>
    </row>
    <row r="233" spans="1:18" x14ac:dyDescent="0.5">
      <c r="A233" s="3"/>
      <c r="B233" s="3"/>
      <c r="C233" s="85"/>
      <c r="D233" s="86"/>
      <c r="E233" s="2"/>
      <c r="F233" s="8"/>
      <c r="G233" s="86"/>
      <c r="H233" s="2"/>
      <c r="I233" s="8"/>
      <c r="J233" s="86"/>
      <c r="K233" s="2"/>
      <c r="L233" s="8"/>
      <c r="M233" s="86"/>
      <c r="P233" s="86"/>
      <c r="Q233" s="69"/>
      <c r="R233" s="69"/>
    </row>
    <row r="234" spans="1:18" x14ac:dyDescent="0.5">
      <c r="A234" s="3"/>
      <c r="B234" s="3"/>
      <c r="C234" s="85"/>
      <c r="D234" s="86"/>
      <c r="E234" s="2"/>
      <c r="F234" s="8"/>
      <c r="G234" s="86"/>
      <c r="H234" s="2"/>
      <c r="I234" s="8"/>
      <c r="J234" s="86"/>
      <c r="K234" s="2"/>
      <c r="L234" s="8"/>
      <c r="M234" s="86"/>
      <c r="P234" s="86"/>
      <c r="Q234" s="69"/>
      <c r="R234" s="69"/>
    </row>
    <row r="235" spans="1:18" x14ac:dyDescent="0.5">
      <c r="A235" s="3"/>
      <c r="B235" s="3"/>
      <c r="C235" s="85"/>
      <c r="D235" s="86"/>
      <c r="E235" s="2"/>
      <c r="F235" s="8"/>
      <c r="G235" s="86"/>
      <c r="H235" s="2"/>
      <c r="I235" s="8"/>
      <c r="J235" s="86"/>
      <c r="K235" s="2"/>
      <c r="L235" s="8"/>
      <c r="M235" s="86"/>
      <c r="P235" s="86"/>
      <c r="Q235" s="69"/>
      <c r="R235" s="69"/>
    </row>
    <row r="236" spans="1:18" x14ac:dyDescent="0.5">
      <c r="A236" s="3"/>
      <c r="B236" s="3"/>
      <c r="C236" s="85"/>
      <c r="D236" s="86"/>
      <c r="E236" s="2"/>
      <c r="F236" s="8"/>
      <c r="G236" s="86"/>
      <c r="H236" s="2"/>
      <c r="I236" s="8"/>
      <c r="J236" s="86"/>
      <c r="K236" s="2"/>
      <c r="L236" s="8"/>
      <c r="M236" s="86"/>
      <c r="P236" s="86"/>
      <c r="Q236" s="69"/>
      <c r="R236" s="69"/>
    </row>
    <row r="237" spans="1:18" x14ac:dyDescent="0.5">
      <c r="B237" s="3"/>
      <c r="C237" s="85"/>
      <c r="D237" s="86"/>
      <c r="E237" s="2"/>
      <c r="F237" s="8"/>
      <c r="G237" s="86"/>
      <c r="H237" s="2"/>
      <c r="I237" s="8"/>
      <c r="J237" s="86"/>
      <c r="K237" s="2"/>
      <c r="L237" s="8"/>
      <c r="M237" s="86"/>
      <c r="P237" s="86"/>
      <c r="Q237" s="69"/>
      <c r="R237" s="69"/>
    </row>
    <row r="238" spans="1:18" x14ac:dyDescent="0.5">
      <c r="B238" s="3"/>
      <c r="C238" s="85"/>
      <c r="D238" s="86"/>
      <c r="E238" s="2"/>
      <c r="F238" s="8"/>
      <c r="G238" s="86"/>
      <c r="H238" s="2"/>
      <c r="I238" s="8"/>
      <c r="J238" s="86"/>
      <c r="K238" s="2"/>
      <c r="L238" s="8"/>
      <c r="M238" s="86"/>
      <c r="P238" s="86"/>
      <c r="Q238" s="69"/>
      <c r="R238" s="69"/>
    </row>
    <row r="239" spans="1:18" x14ac:dyDescent="0.5">
      <c r="B239" s="3"/>
      <c r="C239" s="85"/>
      <c r="D239" s="86"/>
      <c r="E239" s="2"/>
      <c r="F239" s="8"/>
      <c r="G239" s="86"/>
      <c r="H239" s="2"/>
      <c r="I239" s="8"/>
      <c r="J239" s="86"/>
      <c r="K239" s="2"/>
      <c r="L239" s="8"/>
      <c r="M239" s="86"/>
      <c r="P239" s="86"/>
      <c r="Q239" s="69"/>
      <c r="R239" s="69"/>
    </row>
    <row r="240" spans="1:18" x14ac:dyDescent="0.5">
      <c r="B240" s="3"/>
      <c r="C240" s="85"/>
      <c r="D240" s="86"/>
      <c r="E240" s="2"/>
      <c r="F240" s="8"/>
      <c r="G240" s="86"/>
      <c r="H240" s="2"/>
      <c r="I240" s="8"/>
      <c r="J240" s="86"/>
      <c r="K240" s="2"/>
      <c r="L240" s="8"/>
      <c r="M240" s="86"/>
      <c r="P240" s="86"/>
      <c r="Q240" s="69"/>
      <c r="R240" s="69"/>
    </row>
    <row r="241" spans="1:18" x14ac:dyDescent="0.5">
      <c r="B241" s="3"/>
      <c r="C241" s="85"/>
      <c r="D241" s="86"/>
      <c r="E241" s="2"/>
      <c r="F241" s="8"/>
      <c r="G241" s="86"/>
      <c r="H241" s="2"/>
      <c r="I241" s="8"/>
      <c r="J241" s="86"/>
      <c r="K241" s="2"/>
      <c r="L241" s="8"/>
      <c r="M241" s="86"/>
      <c r="P241" s="86"/>
      <c r="Q241" s="69"/>
      <c r="R241" s="69"/>
    </row>
    <row r="242" spans="1:18" x14ac:dyDescent="0.5">
      <c r="B242" s="3"/>
      <c r="C242" s="85"/>
      <c r="D242" s="86"/>
      <c r="E242" s="2"/>
      <c r="F242" s="8"/>
      <c r="G242" s="86"/>
      <c r="H242" s="2"/>
      <c r="I242" s="8"/>
      <c r="J242" s="86"/>
      <c r="K242" s="2"/>
      <c r="L242" s="8"/>
      <c r="M242" s="86"/>
      <c r="P242" s="86"/>
      <c r="Q242" s="69"/>
      <c r="R242" s="69"/>
    </row>
    <row r="243" spans="1:18" x14ac:dyDescent="0.5">
      <c r="B243" s="3"/>
      <c r="C243" s="85"/>
      <c r="D243" s="86"/>
      <c r="E243" s="2"/>
      <c r="F243" s="8"/>
      <c r="G243" s="86"/>
      <c r="H243" s="2"/>
      <c r="I243" s="8"/>
      <c r="J243" s="86"/>
      <c r="K243" s="2"/>
      <c r="L243" s="8"/>
      <c r="M243" s="86"/>
      <c r="P243" s="86"/>
      <c r="Q243" s="69"/>
      <c r="R243" s="69"/>
    </row>
    <row r="244" spans="1:18" x14ac:dyDescent="0.5">
      <c r="B244" s="3"/>
      <c r="C244" s="85"/>
      <c r="D244" s="86"/>
      <c r="E244" s="2"/>
      <c r="F244" s="8"/>
      <c r="G244" s="86"/>
      <c r="H244" s="2"/>
      <c r="I244" s="8"/>
      <c r="J244" s="86"/>
      <c r="K244" s="2"/>
      <c r="L244" s="8"/>
      <c r="M244" s="86"/>
      <c r="P244" s="86"/>
      <c r="Q244" s="69"/>
      <c r="R244" s="69"/>
    </row>
    <row r="245" spans="1:18" x14ac:dyDescent="0.5">
      <c r="B245" s="3"/>
      <c r="C245" s="85"/>
      <c r="D245" s="86"/>
      <c r="E245" s="2"/>
      <c r="F245" s="8"/>
      <c r="G245" s="86"/>
      <c r="H245" s="2"/>
      <c r="I245" s="8"/>
      <c r="J245" s="86"/>
      <c r="K245" s="2"/>
      <c r="L245" s="8"/>
      <c r="M245" s="86"/>
      <c r="P245" s="86"/>
      <c r="Q245" s="69"/>
      <c r="R245" s="69"/>
    </row>
    <row r="246" spans="1:18" x14ac:dyDescent="0.5">
      <c r="B246" s="3"/>
      <c r="C246" s="85"/>
      <c r="D246" s="86"/>
      <c r="E246" s="2"/>
      <c r="F246" s="8"/>
      <c r="G246" s="86"/>
      <c r="H246" s="2"/>
      <c r="I246" s="8"/>
      <c r="J246" s="86"/>
      <c r="K246" s="2"/>
      <c r="L246" s="8"/>
      <c r="M246" s="86"/>
      <c r="P246" s="86"/>
      <c r="Q246" s="69"/>
      <c r="R246" s="69"/>
    </row>
    <row r="247" spans="1:18" x14ac:dyDescent="0.5">
      <c r="B247" s="3"/>
      <c r="C247" s="85"/>
      <c r="D247" s="86"/>
      <c r="E247" s="2"/>
      <c r="F247" s="8"/>
      <c r="G247" s="86"/>
      <c r="H247" s="2"/>
      <c r="I247" s="8"/>
      <c r="J247" s="86"/>
      <c r="K247" s="2"/>
      <c r="L247" s="8"/>
      <c r="M247" s="86"/>
      <c r="P247" s="86"/>
      <c r="Q247" s="69"/>
      <c r="R247" s="69"/>
    </row>
    <row r="248" spans="1:18" x14ac:dyDescent="0.5">
      <c r="B248" s="3"/>
      <c r="C248" s="85"/>
      <c r="D248" s="86"/>
      <c r="E248" s="2"/>
      <c r="F248" s="8"/>
      <c r="G248" s="86"/>
      <c r="H248" s="2"/>
      <c r="I248" s="8"/>
      <c r="J248" s="86"/>
      <c r="K248" s="2"/>
      <c r="L248" s="8"/>
      <c r="M248" s="86"/>
      <c r="P248" s="86"/>
      <c r="Q248" s="69"/>
      <c r="R248" s="69"/>
    </row>
    <row r="249" spans="1:18" x14ac:dyDescent="0.5">
      <c r="B249" s="3"/>
      <c r="C249" s="85"/>
      <c r="D249" s="86"/>
      <c r="E249" s="2"/>
      <c r="F249" s="8"/>
      <c r="G249" s="86"/>
      <c r="H249" s="2"/>
      <c r="I249" s="8"/>
      <c r="J249" s="86"/>
      <c r="K249" s="2"/>
      <c r="L249" s="8"/>
      <c r="M249" s="86"/>
      <c r="P249" s="86"/>
      <c r="Q249" s="69"/>
      <c r="R249" s="69"/>
    </row>
    <row r="250" spans="1:18" x14ac:dyDescent="0.5">
      <c r="B250" s="3"/>
      <c r="C250" s="85"/>
      <c r="D250" s="86"/>
      <c r="E250" s="2"/>
      <c r="F250" s="8"/>
      <c r="G250" s="86"/>
      <c r="H250" s="2"/>
      <c r="I250" s="8"/>
      <c r="J250" s="86"/>
      <c r="K250" s="2"/>
      <c r="L250" s="8"/>
      <c r="M250" s="86"/>
      <c r="P250" s="86"/>
      <c r="Q250" s="69"/>
      <c r="R250" s="69"/>
    </row>
    <row r="251" spans="1:18" x14ac:dyDescent="0.5">
      <c r="B251" s="3"/>
      <c r="C251" s="85"/>
      <c r="D251" s="86"/>
      <c r="E251" s="2"/>
      <c r="F251" s="8"/>
      <c r="G251" s="86"/>
      <c r="H251" s="2"/>
      <c r="I251" s="8"/>
      <c r="J251" s="86"/>
      <c r="K251" s="2"/>
      <c r="L251" s="8"/>
      <c r="M251" s="86"/>
      <c r="P251" s="86"/>
      <c r="Q251" s="69"/>
      <c r="R251" s="69"/>
    </row>
    <row r="252" spans="1:18" x14ac:dyDescent="0.5">
      <c r="B252" s="3"/>
      <c r="C252" s="85"/>
      <c r="D252" s="86"/>
      <c r="E252" s="2"/>
      <c r="F252" s="8"/>
      <c r="G252" s="86"/>
      <c r="H252" s="2"/>
      <c r="I252" s="8"/>
      <c r="J252" s="86"/>
      <c r="K252" s="2"/>
      <c r="L252" s="8"/>
      <c r="M252" s="86"/>
      <c r="P252" s="86"/>
      <c r="Q252" s="69"/>
      <c r="R252" s="69"/>
    </row>
    <row r="253" spans="1:18" x14ac:dyDescent="0.5">
      <c r="A253" s="87"/>
      <c r="B253" s="3"/>
      <c r="C253" s="85"/>
      <c r="D253" s="8"/>
      <c r="E253" s="88"/>
      <c r="F253" s="8"/>
      <c r="G253" s="8"/>
      <c r="H253" s="88"/>
      <c r="I253" s="8"/>
      <c r="J253" s="89"/>
      <c r="K253" s="90"/>
      <c r="L253" s="89"/>
      <c r="M253" s="69"/>
      <c r="P253" s="91"/>
      <c r="Q253" s="69"/>
      <c r="R253" s="69"/>
    </row>
    <row r="254" spans="1:18" x14ac:dyDescent="0.5">
      <c r="A254" s="87"/>
      <c r="B254" s="3"/>
      <c r="C254" s="85"/>
      <c r="D254" s="8"/>
      <c r="E254" s="88"/>
      <c r="F254" s="8"/>
      <c r="G254" s="8"/>
      <c r="H254" s="88"/>
      <c r="I254" s="8"/>
      <c r="J254" s="89"/>
      <c r="K254" s="90"/>
      <c r="L254" s="89"/>
      <c r="M254" s="69"/>
      <c r="P254" s="69"/>
      <c r="Q254" s="69"/>
      <c r="R254" s="69"/>
    </row>
    <row r="255" spans="1:18" x14ac:dyDescent="0.5">
      <c r="A255" s="87"/>
      <c r="B255" s="3"/>
      <c r="C255" s="85"/>
      <c r="D255" s="8"/>
      <c r="E255" s="88"/>
      <c r="F255" s="8"/>
      <c r="G255" s="8"/>
      <c r="H255" s="88"/>
      <c r="I255" s="8"/>
      <c r="J255" s="89"/>
      <c r="K255" s="90"/>
      <c r="L255" s="89"/>
      <c r="M255" s="69"/>
      <c r="P255" s="69"/>
      <c r="Q255" s="69"/>
      <c r="R255" s="69"/>
    </row>
    <row r="256" spans="1:18" x14ac:dyDescent="0.5">
      <c r="A256" s="3"/>
      <c r="D256" s="3"/>
      <c r="E256" s="2"/>
      <c r="G256" s="3"/>
      <c r="H256" s="2"/>
      <c r="K256" s="2"/>
      <c r="O256" s="26"/>
    </row>
    <row r="257" spans="1:18" x14ac:dyDescent="0.5">
      <c r="D257" s="3"/>
      <c r="E257" s="2"/>
      <c r="G257" s="3"/>
      <c r="H257" s="2"/>
      <c r="K257" s="2"/>
      <c r="O257" s="26"/>
    </row>
    <row r="258" spans="1:18" x14ac:dyDescent="0.5">
      <c r="A258" s="3"/>
      <c r="E258" s="2"/>
      <c r="H258" s="2"/>
      <c r="K258" s="2"/>
    </row>
    <row r="259" spans="1:18" x14ac:dyDescent="0.5">
      <c r="A259" s="3"/>
      <c r="B259" s="3"/>
      <c r="C259" s="3"/>
      <c r="D259" s="3"/>
      <c r="E259" s="2"/>
      <c r="G259" s="3"/>
      <c r="H259" s="2"/>
      <c r="J259" s="3"/>
      <c r="K259" s="2"/>
      <c r="M259" s="3"/>
      <c r="N259" s="26"/>
      <c r="R259" s="3"/>
    </row>
    <row r="260" spans="1:18" x14ac:dyDescent="0.5">
      <c r="A260" s="3"/>
      <c r="B260" s="3"/>
      <c r="C260" s="3"/>
      <c r="D260" s="3"/>
      <c r="E260" s="2"/>
      <c r="H260" s="2"/>
      <c r="K260" s="2"/>
      <c r="M260" s="3"/>
      <c r="P260" s="3"/>
    </row>
    <row r="261" spans="1:18" x14ac:dyDescent="0.5">
      <c r="A261" s="3"/>
      <c r="B261" s="3"/>
      <c r="C261" s="3"/>
      <c r="D261" s="3"/>
      <c r="E261" s="20"/>
      <c r="F261" s="3"/>
      <c r="G261" s="3"/>
      <c r="H261" s="20"/>
      <c r="I261" s="3"/>
      <c r="J261" s="3"/>
      <c r="K261" s="20"/>
      <c r="L261" s="3"/>
      <c r="M261" s="3"/>
    </row>
    <row r="262" spans="1:18" x14ac:dyDescent="0.5">
      <c r="A262" s="3"/>
      <c r="B262" s="3"/>
      <c r="C262" s="3"/>
      <c r="D262" s="3"/>
      <c r="E262" s="20"/>
      <c r="G262" s="3"/>
      <c r="H262" s="20"/>
      <c r="J262" s="3"/>
      <c r="K262" s="20"/>
      <c r="M262" s="3"/>
      <c r="N262" s="26"/>
      <c r="P262" s="3"/>
      <c r="Q262" s="3"/>
    </row>
    <row r="263" spans="1:18" x14ac:dyDescent="0.5">
      <c r="A263" s="3"/>
      <c r="B263" s="3"/>
      <c r="C263" s="3"/>
      <c r="D263" s="3"/>
      <c r="E263" s="20"/>
      <c r="G263" s="3"/>
      <c r="H263" s="20"/>
      <c r="J263" s="3"/>
      <c r="K263" s="20"/>
      <c r="M263" s="3"/>
      <c r="N263" s="26"/>
      <c r="P263" s="3"/>
      <c r="Q263" s="3"/>
    </row>
    <row r="264" spans="1:18" x14ac:dyDescent="0.5">
      <c r="A264" s="3"/>
      <c r="B264" s="3"/>
      <c r="C264" s="3"/>
      <c r="D264" s="3"/>
      <c r="E264" s="20"/>
      <c r="F264" s="3"/>
      <c r="G264" s="3"/>
      <c r="H264" s="20"/>
      <c r="I264" s="3"/>
      <c r="J264" s="3"/>
      <c r="K264" s="20"/>
      <c r="L264" s="3"/>
      <c r="M264" s="3"/>
      <c r="N264" s="26"/>
      <c r="O264" s="26"/>
      <c r="P264" s="3"/>
      <c r="Q264" s="3"/>
      <c r="R264" s="3"/>
    </row>
    <row r="265" spans="1:18" x14ac:dyDescent="0.5">
      <c r="A265" s="3"/>
      <c r="E265" s="2"/>
      <c r="H265" s="2"/>
      <c r="K265" s="2"/>
    </row>
    <row r="266" spans="1:18" x14ac:dyDescent="0.5">
      <c r="A266" s="3"/>
      <c r="B266" s="3"/>
      <c r="C266" s="85"/>
      <c r="D266" s="86"/>
      <c r="E266" s="2"/>
      <c r="F266" s="8"/>
      <c r="G266" s="86"/>
      <c r="H266" s="2"/>
      <c r="I266" s="8"/>
      <c r="J266" s="86"/>
      <c r="K266" s="2"/>
      <c r="L266" s="8"/>
      <c r="M266" s="86"/>
      <c r="P266" s="86"/>
      <c r="Q266" s="69"/>
      <c r="R266" s="69"/>
    </row>
    <row r="267" spans="1:18" x14ac:dyDescent="0.5">
      <c r="A267" s="3"/>
      <c r="B267" s="3"/>
      <c r="C267" s="85"/>
      <c r="D267" s="8"/>
      <c r="E267" s="2"/>
      <c r="F267" s="8"/>
      <c r="G267" s="8"/>
      <c r="H267" s="2"/>
      <c r="I267" s="8"/>
      <c r="J267" s="8"/>
      <c r="K267" s="88"/>
      <c r="L267" s="89"/>
      <c r="M267" s="69"/>
      <c r="P267" s="69"/>
      <c r="Q267" s="69"/>
      <c r="R267" s="69"/>
    </row>
    <row r="268" spans="1:18" x14ac:dyDescent="0.5">
      <c r="A268" s="3"/>
      <c r="B268" s="3"/>
      <c r="C268" s="85"/>
      <c r="D268" s="8"/>
      <c r="E268" s="2"/>
      <c r="F268" s="8"/>
      <c r="G268" s="8"/>
      <c r="H268" s="2"/>
      <c r="I268" s="8"/>
      <c r="J268" s="8"/>
      <c r="K268" s="88"/>
      <c r="L268" s="89"/>
      <c r="M268" s="69"/>
      <c r="P268" s="69"/>
      <c r="Q268" s="69"/>
      <c r="R268" s="69"/>
    </row>
    <row r="269" spans="1:18" x14ac:dyDescent="0.5">
      <c r="A269" s="3"/>
      <c r="B269" s="3"/>
      <c r="C269" s="85"/>
      <c r="D269" s="8"/>
      <c r="E269" s="2"/>
      <c r="F269" s="8"/>
      <c r="G269" s="8"/>
      <c r="H269" s="2"/>
      <c r="I269" s="8"/>
      <c r="J269" s="8"/>
      <c r="K269" s="88"/>
      <c r="L269" s="89"/>
      <c r="M269" s="69"/>
      <c r="P269" s="69"/>
      <c r="Q269" s="69"/>
      <c r="R269" s="69"/>
    </row>
    <row r="270" spans="1:18" x14ac:dyDescent="0.5">
      <c r="A270" s="3"/>
      <c r="B270" s="3"/>
      <c r="C270" s="85"/>
      <c r="D270" s="86"/>
      <c r="E270" s="2"/>
      <c r="F270" s="8"/>
      <c r="G270" s="86"/>
      <c r="H270" s="2"/>
      <c r="I270" s="8"/>
      <c r="J270" s="86"/>
      <c r="K270" s="2"/>
      <c r="L270" s="8"/>
      <c r="M270" s="86"/>
      <c r="P270" s="86"/>
      <c r="Q270" s="69"/>
      <c r="R270" s="69"/>
    </row>
    <row r="271" spans="1:18" x14ac:dyDescent="0.5">
      <c r="A271" s="3"/>
      <c r="B271" s="3"/>
      <c r="C271" s="85"/>
      <c r="D271" s="8"/>
      <c r="E271" s="2"/>
      <c r="F271" s="8"/>
      <c r="G271" s="8"/>
      <c r="H271" s="2"/>
      <c r="I271" s="8"/>
      <c r="J271" s="8"/>
      <c r="K271" s="2"/>
      <c r="L271" s="8"/>
      <c r="M271" s="69"/>
      <c r="P271" s="69"/>
      <c r="Q271" s="69"/>
      <c r="R271" s="69"/>
    </row>
    <row r="272" spans="1:18" x14ac:dyDescent="0.5">
      <c r="B272" s="3"/>
      <c r="C272" s="85"/>
      <c r="D272" s="8"/>
      <c r="E272" s="2"/>
      <c r="F272" s="8"/>
      <c r="G272" s="8"/>
      <c r="H272" s="2"/>
      <c r="I272" s="8"/>
      <c r="J272" s="8"/>
      <c r="K272" s="2"/>
      <c r="L272" s="8"/>
      <c r="M272" s="69"/>
      <c r="P272" s="69"/>
      <c r="Q272" s="69"/>
      <c r="R272" s="69"/>
    </row>
    <row r="273" spans="1:18" x14ac:dyDescent="0.5">
      <c r="A273" s="3"/>
      <c r="B273" s="3"/>
      <c r="C273" s="85"/>
      <c r="D273" s="8"/>
      <c r="E273" s="2"/>
      <c r="F273" s="8"/>
      <c r="G273" s="8"/>
      <c r="H273" s="2"/>
      <c r="I273" s="8"/>
      <c r="J273" s="8"/>
      <c r="K273" s="2"/>
      <c r="L273" s="8"/>
      <c r="M273" s="69"/>
      <c r="P273" s="69"/>
      <c r="Q273" s="69"/>
      <c r="R273" s="69"/>
    </row>
    <row r="274" spans="1:18" x14ac:dyDescent="0.5">
      <c r="A274" s="3"/>
      <c r="B274" s="3"/>
      <c r="C274" s="85"/>
      <c r="D274" s="8"/>
      <c r="E274" s="2"/>
      <c r="F274" s="8"/>
      <c r="G274" s="8"/>
      <c r="H274" s="2"/>
      <c r="I274" s="8"/>
      <c r="J274" s="8"/>
      <c r="K274" s="2"/>
      <c r="L274" s="8"/>
      <c r="M274" s="69"/>
      <c r="P274" s="69"/>
      <c r="Q274" s="69"/>
      <c r="R274" s="69"/>
    </row>
    <row r="275" spans="1:18" x14ac:dyDescent="0.5">
      <c r="A275" s="3"/>
      <c r="B275" s="3"/>
      <c r="C275" s="85"/>
      <c r="D275" s="86"/>
      <c r="E275" s="2"/>
      <c r="F275" s="8"/>
      <c r="G275" s="86"/>
      <c r="H275" s="2"/>
      <c r="I275" s="8"/>
      <c r="J275" s="86"/>
      <c r="K275" s="2"/>
      <c r="L275" s="8"/>
      <c r="M275" s="69"/>
      <c r="P275" s="69"/>
      <c r="Q275" s="69"/>
      <c r="R275" s="69"/>
    </row>
    <row r="276" spans="1:18" x14ac:dyDescent="0.5">
      <c r="A276" s="3"/>
      <c r="B276" s="3"/>
      <c r="C276" s="85"/>
      <c r="D276" s="8"/>
      <c r="E276" s="2"/>
      <c r="F276" s="8"/>
      <c r="G276" s="8"/>
      <c r="H276" s="2"/>
      <c r="I276" s="8"/>
      <c r="J276" s="8"/>
      <c r="K276" s="2"/>
      <c r="L276" s="8"/>
      <c r="M276" s="69"/>
      <c r="P276" s="69"/>
      <c r="Q276" s="69"/>
      <c r="R276" s="69"/>
    </row>
    <row r="277" spans="1:18" x14ac:dyDescent="0.5">
      <c r="A277" s="3"/>
      <c r="B277" s="3"/>
      <c r="C277" s="85"/>
      <c r="D277" s="12"/>
      <c r="E277" s="2"/>
      <c r="F277" s="8"/>
      <c r="G277" s="12"/>
      <c r="H277" s="2"/>
      <c r="I277" s="8"/>
      <c r="J277" s="12"/>
      <c r="K277" s="2"/>
      <c r="L277" s="8"/>
      <c r="M277" s="86"/>
      <c r="P277" s="86"/>
      <c r="Q277" s="69"/>
      <c r="R277" s="69"/>
    </row>
    <row r="278" spans="1:18" x14ac:dyDescent="0.5">
      <c r="A278" s="3"/>
      <c r="B278" s="3"/>
      <c r="C278" s="85"/>
      <c r="D278" s="8"/>
      <c r="E278" s="2"/>
      <c r="F278" s="8"/>
      <c r="G278" s="8"/>
      <c r="H278" s="2"/>
      <c r="I278" s="8"/>
      <c r="J278" s="8"/>
      <c r="K278" s="2"/>
      <c r="L278" s="8"/>
      <c r="M278" s="69"/>
      <c r="P278" s="69"/>
      <c r="Q278" s="69"/>
      <c r="R278" s="69"/>
    </row>
    <row r="279" spans="1:18" x14ac:dyDescent="0.5">
      <c r="B279" s="3"/>
      <c r="C279" s="85"/>
      <c r="D279" s="8"/>
      <c r="E279" s="2"/>
      <c r="F279" s="8"/>
      <c r="G279" s="8"/>
      <c r="H279" s="2"/>
      <c r="I279" s="8"/>
      <c r="J279" s="8"/>
      <c r="K279" s="2"/>
      <c r="L279" s="8"/>
      <c r="M279" s="69"/>
      <c r="P279" s="69"/>
      <c r="Q279" s="69"/>
      <c r="R279" s="69"/>
    </row>
    <row r="280" spans="1:18" x14ac:dyDescent="0.5">
      <c r="B280" s="3"/>
      <c r="C280" s="85"/>
      <c r="D280" s="8"/>
      <c r="E280" s="2"/>
      <c r="F280" s="8"/>
      <c r="G280" s="8"/>
      <c r="H280" s="2"/>
      <c r="I280" s="8"/>
      <c r="J280" s="8"/>
      <c r="K280" s="2"/>
      <c r="L280" s="8"/>
      <c r="M280" s="69"/>
      <c r="P280" s="69"/>
      <c r="Q280" s="69"/>
      <c r="R280" s="69"/>
    </row>
    <row r="281" spans="1:18" x14ac:dyDescent="0.5">
      <c r="B281" s="3"/>
      <c r="C281" s="85"/>
      <c r="D281" s="8"/>
      <c r="E281" s="2"/>
      <c r="F281" s="8"/>
      <c r="G281" s="8"/>
      <c r="H281" s="2"/>
      <c r="I281" s="8"/>
      <c r="J281" s="8"/>
      <c r="K281" s="2"/>
      <c r="L281" s="8"/>
      <c r="M281" s="69"/>
      <c r="P281" s="69"/>
      <c r="Q281" s="69"/>
      <c r="R281" s="69"/>
    </row>
    <row r="282" spans="1:18" x14ac:dyDescent="0.5">
      <c r="B282" s="3"/>
      <c r="C282" s="85"/>
      <c r="D282" s="86"/>
      <c r="E282" s="2"/>
      <c r="F282" s="8"/>
      <c r="G282" s="12"/>
      <c r="H282" s="2"/>
      <c r="I282" s="8"/>
      <c r="J282" s="86"/>
      <c r="K282" s="2"/>
      <c r="L282" s="8"/>
      <c r="M282" s="86"/>
      <c r="P282" s="86"/>
      <c r="Q282" s="69"/>
      <c r="R282" s="69"/>
    </row>
    <row r="283" spans="1:18" x14ac:dyDescent="0.5">
      <c r="B283" s="3"/>
      <c r="C283" s="85"/>
      <c r="D283" s="12"/>
      <c r="E283" s="2"/>
      <c r="F283" s="8"/>
      <c r="G283" s="12"/>
      <c r="H283" s="2"/>
      <c r="I283" s="8"/>
      <c r="J283" s="12"/>
      <c r="K283" s="2"/>
      <c r="L283" s="8"/>
      <c r="M283" s="86"/>
      <c r="P283" s="86"/>
      <c r="Q283" s="69"/>
      <c r="R283" s="69"/>
    </row>
    <row r="284" spans="1:18" x14ac:dyDescent="0.5">
      <c r="A284" s="3"/>
      <c r="B284" s="3"/>
      <c r="C284" s="85"/>
      <c r="D284" s="12"/>
      <c r="E284" s="2"/>
      <c r="F284" s="8"/>
      <c r="G284" s="12"/>
      <c r="H284" s="2"/>
      <c r="I284" s="8"/>
      <c r="J284" s="12"/>
      <c r="K284" s="2"/>
      <c r="L284" s="8"/>
      <c r="M284" s="86"/>
      <c r="P284" s="86"/>
      <c r="Q284" s="69"/>
      <c r="R284" s="69"/>
    </row>
    <row r="285" spans="1:18" x14ac:dyDescent="0.5">
      <c r="A285" s="3"/>
      <c r="B285" s="3"/>
      <c r="C285" s="85"/>
      <c r="D285" s="8"/>
      <c r="E285" s="2"/>
      <c r="F285" s="8"/>
      <c r="G285" s="8"/>
      <c r="H285" s="2"/>
      <c r="I285" s="8"/>
      <c r="J285" s="8"/>
      <c r="K285" s="2"/>
      <c r="L285" s="8"/>
      <c r="M285" s="69"/>
      <c r="P285" s="69"/>
      <c r="Q285" s="69"/>
      <c r="R285" s="69"/>
    </row>
    <row r="286" spans="1:18" x14ac:dyDescent="0.5">
      <c r="B286" s="3"/>
      <c r="C286" s="85"/>
      <c r="D286" s="8"/>
      <c r="E286" s="2"/>
      <c r="F286" s="8"/>
      <c r="G286" s="8"/>
      <c r="H286" s="2"/>
      <c r="I286" s="8"/>
      <c r="J286" s="8"/>
      <c r="K286" s="2"/>
      <c r="L286" s="8"/>
      <c r="M286" s="69"/>
      <c r="P286" s="69"/>
      <c r="Q286" s="69"/>
      <c r="R286" s="69"/>
    </row>
    <row r="287" spans="1:18" x14ac:dyDescent="0.5">
      <c r="B287" s="3"/>
      <c r="C287" s="85"/>
      <c r="D287" s="8"/>
      <c r="E287" s="2"/>
      <c r="F287" s="8"/>
      <c r="G287" s="8"/>
      <c r="H287" s="2"/>
      <c r="I287" s="8"/>
      <c r="J287" s="8"/>
      <c r="K287" s="2"/>
      <c r="L287" s="8"/>
      <c r="M287" s="69"/>
      <c r="P287" s="69"/>
      <c r="Q287" s="69"/>
      <c r="R287" s="69"/>
    </row>
    <row r="288" spans="1:18" x14ac:dyDescent="0.5">
      <c r="B288" s="3"/>
      <c r="C288" s="85"/>
      <c r="D288" s="86"/>
      <c r="E288" s="2"/>
      <c r="F288" s="8"/>
      <c r="G288" s="86"/>
      <c r="H288" s="2"/>
      <c r="I288" s="8"/>
      <c r="J288" s="86"/>
      <c r="K288" s="2"/>
      <c r="L288" s="8"/>
      <c r="M288" s="86"/>
      <c r="P288" s="86"/>
      <c r="Q288" s="69"/>
      <c r="R288" s="69"/>
    </row>
    <row r="289" spans="1:18" x14ac:dyDescent="0.5">
      <c r="B289" s="3"/>
      <c r="C289" s="85"/>
      <c r="D289" s="86"/>
      <c r="E289" s="2"/>
      <c r="F289" s="8"/>
      <c r="G289" s="86"/>
      <c r="H289" s="2"/>
      <c r="I289" s="8"/>
      <c r="J289" s="86"/>
      <c r="K289" s="2"/>
      <c r="L289" s="8"/>
      <c r="M289" s="86"/>
      <c r="P289" s="86"/>
      <c r="Q289" s="69"/>
      <c r="R289" s="69"/>
    </row>
    <row r="290" spans="1:18" x14ac:dyDescent="0.5">
      <c r="B290" s="3"/>
      <c r="C290" s="85"/>
      <c r="D290" s="12"/>
      <c r="E290" s="2"/>
      <c r="F290" s="8"/>
      <c r="G290" s="12"/>
      <c r="H290" s="2"/>
      <c r="I290" s="8"/>
      <c r="J290" s="12"/>
      <c r="K290" s="2"/>
      <c r="L290" s="8"/>
      <c r="M290" s="86"/>
      <c r="P290" s="86"/>
      <c r="Q290" s="69"/>
      <c r="R290" s="69"/>
    </row>
    <row r="291" spans="1:18" x14ac:dyDescent="0.5">
      <c r="A291" s="3"/>
      <c r="B291" s="3"/>
      <c r="C291" s="85"/>
      <c r="D291" s="12"/>
      <c r="E291" s="92"/>
      <c r="F291" s="8"/>
      <c r="G291" s="12"/>
      <c r="H291" s="92"/>
      <c r="I291" s="8"/>
      <c r="J291" s="12"/>
      <c r="K291" s="92"/>
      <c r="L291" s="8"/>
      <c r="M291" s="86"/>
      <c r="P291" s="86"/>
      <c r="Q291" s="69"/>
      <c r="R291" s="69"/>
    </row>
    <row r="292" spans="1:18" x14ac:dyDescent="0.5">
      <c r="B292" s="3"/>
      <c r="C292" s="85"/>
      <c r="D292" s="8"/>
      <c r="E292" s="2"/>
      <c r="F292" s="8"/>
      <c r="G292" s="8"/>
      <c r="H292" s="2"/>
      <c r="I292" s="8"/>
      <c r="J292" s="8"/>
      <c r="K292" s="2"/>
      <c r="L292" s="8"/>
      <c r="M292" s="69"/>
      <c r="P292" s="69"/>
      <c r="Q292" s="69"/>
      <c r="R292" s="69"/>
    </row>
    <row r="293" spans="1:18" x14ac:dyDescent="0.5">
      <c r="B293" s="3"/>
      <c r="C293" s="85"/>
      <c r="D293" s="8"/>
      <c r="E293" s="2"/>
      <c r="F293" s="8"/>
      <c r="G293" s="8"/>
      <c r="H293" s="2"/>
      <c r="I293" s="8"/>
      <c r="J293" s="8"/>
      <c r="K293" s="2"/>
      <c r="L293" s="8"/>
      <c r="M293" s="69"/>
      <c r="P293" s="69"/>
      <c r="Q293" s="69"/>
      <c r="R293" s="69"/>
    </row>
    <row r="294" spans="1:18" x14ac:dyDescent="0.5">
      <c r="B294" s="3"/>
      <c r="C294" s="85"/>
      <c r="D294" s="86"/>
      <c r="E294" s="2"/>
      <c r="F294" s="8"/>
      <c r="G294" s="86"/>
      <c r="H294" s="2"/>
      <c r="I294" s="8"/>
      <c r="J294" s="86"/>
      <c r="K294" s="2"/>
      <c r="L294" s="8"/>
      <c r="M294" s="86"/>
      <c r="P294" s="86"/>
      <c r="Q294" s="69"/>
      <c r="R294" s="69"/>
    </row>
    <row r="295" spans="1:18" x14ac:dyDescent="0.5">
      <c r="B295" s="3"/>
      <c r="C295" s="85"/>
      <c r="D295" s="8"/>
      <c r="E295" s="2"/>
      <c r="F295" s="8"/>
      <c r="G295" s="8"/>
      <c r="H295" s="2"/>
      <c r="I295" s="8"/>
      <c r="J295" s="8"/>
      <c r="K295" s="2"/>
      <c r="L295" s="8"/>
      <c r="M295" s="69"/>
      <c r="P295" s="69"/>
      <c r="Q295" s="69"/>
      <c r="R295" s="69"/>
    </row>
    <row r="296" spans="1:18" x14ac:dyDescent="0.5">
      <c r="B296" s="3"/>
      <c r="C296" s="85"/>
      <c r="D296" s="8"/>
      <c r="E296" s="2"/>
      <c r="F296" s="8"/>
      <c r="G296" s="8"/>
      <c r="H296" s="2"/>
      <c r="I296" s="8"/>
      <c r="J296" s="8"/>
      <c r="K296" s="2"/>
      <c r="L296" s="8"/>
      <c r="M296" s="69"/>
      <c r="P296" s="69"/>
      <c r="Q296" s="69"/>
      <c r="R296" s="69"/>
    </row>
    <row r="297" spans="1:18" x14ac:dyDescent="0.5">
      <c r="B297" s="3"/>
      <c r="C297" s="85"/>
      <c r="D297" s="8"/>
      <c r="E297" s="2"/>
      <c r="F297" s="8"/>
      <c r="G297" s="8"/>
      <c r="H297" s="2"/>
      <c r="I297" s="8"/>
      <c r="J297" s="8"/>
      <c r="K297" s="2"/>
      <c r="L297" s="8"/>
      <c r="M297" s="69"/>
      <c r="P297" s="69"/>
      <c r="Q297" s="69"/>
      <c r="R297" s="69"/>
    </row>
    <row r="298" spans="1:18" x14ac:dyDescent="0.5">
      <c r="A298" s="3"/>
      <c r="B298" s="3"/>
      <c r="D298" s="12"/>
      <c r="E298" s="2"/>
      <c r="F298" s="2"/>
      <c r="G298" s="12"/>
      <c r="H298" s="2"/>
      <c r="I298" s="2"/>
      <c r="J298" s="12"/>
      <c r="K298" s="2"/>
      <c r="L298" s="8"/>
      <c r="M298" s="86"/>
      <c r="P298" s="86"/>
      <c r="Q298" s="69"/>
      <c r="R298" s="69"/>
    </row>
    <row r="299" spans="1:18" x14ac:dyDescent="0.5">
      <c r="A299" s="87"/>
      <c r="E299" s="2"/>
      <c r="H299" s="2"/>
      <c r="K299" s="90"/>
      <c r="P299" s="91"/>
    </row>
    <row r="300" spans="1:18" x14ac:dyDescent="0.5">
      <c r="A300" s="3"/>
      <c r="E300" s="2"/>
      <c r="H300" s="2"/>
      <c r="K300" s="2"/>
    </row>
    <row r="301" spans="1:18" x14ac:dyDescent="0.5">
      <c r="A301" s="3"/>
      <c r="E301" s="2"/>
      <c r="H301" s="2"/>
      <c r="K301" s="2"/>
    </row>
    <row r="302" spans="1:18" x14ac:dyDescent="0.5">
      <c r="E302" s="2"/>
      <c r="H302" s="2"/>
      <c r="K302" s="2"/>
    </row>
    <row r="303" spans="1:18" x14ac:dyDescent="0.5">
      <c r="E303" s="2"/>
      <c r="H303" s="2"/>
      <c r="K303" s="2"/>
    </row>
    <row r="304" spans="1:18" x14ac:dyDescent="0.5">
      <c r="E304" s="2"/>
      <c r="H304" s="2"/>
      <c r="K304" s="2"/>
    </row>
    <row r="305" spans="1:17" x14ac:dyDescent="0.5">
      <c r="E305" s="2"/>
      <c r="H305" s="2"/>
      <c r="K305" s="2"/>
    </row>
    <row r="306" spans="1:17" x14ac:dyDescent="0.5">
      <c r="B306" s="3"/>
      <c r="E306" s="2"/>
      <c r="H306" s="2"/>
      <c r="K306" s="2"/>
    </row>
    <row r="307" spans="1:17" x14ac:dyDescent="0.5">
      <c r="B307" s="3"/>
      <c r="E307" s="2"/>
      <c r="H307" s="2"/>
      <c r="K307" s="2"/>
    </row>
    <row r="308" spans="1:17" x14ac:dyDescent="0.5">
      <c r="E308" s="2"/>
      <c r="H308" s="2"/>
      <c r="K308" s="2"/>
    </row>
    <row r="309" spans="1:17" x14ac:dyDescent="0.5">
      <c r="A309" s="3"/>
      <c r="E309" s="2"/>
      <c r="H309" s="2"/>
      <c r="K309" s="2"/>
    </row>
    <row r="310" spans="1:17" x14ac:dyDescent="0.5">
      <c r="A310" s="3"/>
      <c r="E310" s="2"/>
      <c r="H310" s="2"/>
      <c r="K310" s="2"/>
    </row>
    <row r="311" spans="1:17" x14ac:dyDescent="0.5">
      <c r="E311" s="2"/>
      <c r="H311" s="2"/>
      <c r="K311" s="2"/>
    </row>
    <row r="312" spans="1:17" x14ac:dyDescent="0.5">
      <c r="E312" s="2"/>
      <c r="H312" s="2"/>
      <c r="K312" s="2"/>
    </row>
    <row r="313" spans="1:17" x14ac:dyDescent="0.5">
      <c r="E313" s="2"/>
      <c r="H313" s="2"/>
      <c r="K313" s="2"/>
    </row>
    <row r="314" spans="1:17" x14ac:dyDescent="0.5">
      <c r="E314" s="2"/>
      <c r="H314" s="2"/>
      <c r="K314" s="2"/>
    </row>
    <row r="315" spans="1:17" x14ac:dyDescent="0.5">
      <c r="D315" s="3"/>
      <c r="E315" s="2"/>
      <c r="H315" s="2"/>
      <c r="K315" s="2"/>
    </row>
    <row r="316" spans="1:17" x14ac:dyDescent="0.5">
      <c r="E316" s="2"/>
      <c r="H316" s="2"/>
      <c r="K316" s="2"/>
      <c r="N316" s="26"/>
      <c r="Q316" s="3"/>
    </row>
    <row r="317" spans="1:17" x14ac:dyDescent="0.5">
      <c r="E317" s="2"/>
      <c r="H317" s="2"/>
      <c r="K317" s="2"/>
      <c r="N317" s="26"/>
    </row>
    <row r="318" spans="1:17" x14ac:dyDescent="0.5">
      <c r="E318" s="2"/>
      <c r="H318" s="2"/>
      <c r="K318" s="2"/>
      <c r="N318" s="26"/>
      <c r="O318" s="26"/>
      <c r="P318" s="3"/>
      <c r="Q318" s="3"/>
    </row>
    <row r="319" spans="1:17" x14ac:dyDescent="0.5">
      <c r="E319" s="2"/>
      <c r="H319" s="2"/>
      <c r="K319" s="2"/>
      <c r="N319" s="26"/>
      <c r="O319" s="26"/>
      <c r="P319" s="3"/>
      <c r="Q319" s="3"/>
    </row>
    <row r="320" spans="1:17" x14ac:dyDescent="0.5">
      <c r="A320" s="3"/>
      <c r="B320" s="3"/>
      <c r="E320" s="2"/>
      <c r="F320" s="2"/>
      <c r="G320" s="2"/>
      <c r="H320" s="2"/>
      <c r="I320" s="2"/>
      <c r="J320" s="93"/>
      <c r="K320" s="93"/>
      <c r="L320" s="93"/>
    </row>
    <row r="321" spans="1:12" x14ac:dyDescent="0.5">
      <c r="A321" s="3"/>
      <c r="E321" s="2"/>
      <c r="H321" s="2"/>
      <c r="J321" s="93"/>
      <c r="K321" s="93"/>
      <c r="L321" s="93"/>
    </row>
    <row r="322" spans="1:12" x14ac:dyDescent="0.5">
      <c r="A322" s="3"/>
      <c r="B322" s="3"/>
      <c r="C322" s="85"/>
      <c r="D322" s="85"/>
      <c r="E322" s="2"/>
      <c r="F322" s="8"/>
      <c r="G322" s="85"/>
      <c r="H322" s="2"/>
      <c r="I322" s="8"/>
      <c r="J322" s="94"/>
      <c r="K322" s="93"/>
      <c r="L322" s="93"/>
    </row>
    <row r="323" spans="1:12" x14ac:dyDescent="0.5">
      <c r="A323" s="3"/>
      <c r="B323" s="3"/>
      <c r="C323" s="85"/>
      <c r="D323" s="8"/>
      <c r="E323" s="2"/>
      <c r="F323" s="8"/>
      <c r="G323" s="2"/>
      <c r="H323" s="2"/>
      <c r="I323" s="8"/>
      <c r="J323" s="93"/>
      <c r="K323" s="93"/>
      <c r="L323" s="93"/>
    </row>
    <row r="324" spans="1:12" x14ac:dyDescent="0.5">
      <c r="A324" s="3"/>
      <c r="B324" s="3"/>
      <c r="C324" s="85"/>
      <c r="D324" s="8"/>
      <c r="E324" s="2"/>
      <c r="F324" s="8"/>
      <c r="G324" s="2"/>
      <c r="H324" s="2"/>
      <c r="I324" s="8"/>
      <c r="J324" s="93"/>
      <c r="K324" s="93"/>
      <c r="L324" s="93"/>
    </row>
    <row r="325" spans="1:12" x14ac:dyDescent="0.5">
      <c r="A325" s="3"/>
      <c r="B325" s="3"/>
      <c r="C325" s="85"/>
      <c r="D325" s="8"/>
      <c r="E325" s="2"/>
      <c r="F325" s="8"/>
      <c r="G325" s="2"/>
      <c r="H325" s="2"/>
      <c r="I325" s="8"/>
      <c r="J325" s="93"/>
      <c r="K325" s="93"/>
      <c r="L325" s="93"/>
    </row>
    <row r="326" spans="1:12" x14ac:dyDescent="0.5">
      <c r="A326" s="3"/>
      <c r="B326" s="3"/>
      <c r="C326" s="85"/>
      <c r="D326" s="8"/>
      <c r="E326" s="2"/>
      <c r="F326" s="8"/>
      <c r="G326" s="2"/>
      <c r="H326" s="2"/>
      <c r="I326" s="8"/>
      <c r="J326" s="93"/>
      <c r="K326" s="93"/>
      <c r="L326" s="93"/>
    </row>
    <row r="327" spans="1:12" x14ac:dyDescent="0.5">
      <c r="A327" s="3"/>
      <c r="B327" s="3"/>
      <c r="C327" s="85"/>
      <c r="D327" s="8"/>
      <c r="E327" s="2"/>
      <c r="F327" s="8"/>
      <c r="G327" s="2"/>
      <c r="H327" s="2"/>
      <c r="I327" s="8"/>
      <c r="J327" s="93"/>
      <c r="K327" s="93"/>
      <c r="L327" s="93"/>
    </row>
    <row r="328" spans="1:12" x14ac:dyDescent="0.5">
      <c r="A328" s="3"/>
      <c r="B328" s="3"/>
      <c r="C328" s="85"/>
      <c r="D328" s="8"/>
      <c r="E328" s="2"/>
      <c r="F328" s="8"/>
      <c r="G328" s="2"/>
      <c r="H328" s="2"/>
      <c r="I328" s="8"/>
      <c r="J328" s="93"/>
      <c r="K328" s="93"/>
      <c r="L328" s="93"/>
    </row>
    <row r="329" spans="1:12" x14ac:dyDescent="0.5">
      <c r="A329" s="3"/>
      <c r="B329" s="3"/>
      <c r="C329" s="85"/>
      <c r="D329" s="8"/>
      <c r="E329" s="2"/>
      <c r="F329" s="8"/>
      <c r="G329" s="2"/>
      <c r="H329" s="2"/>
      <c r="I329" s="8"/>
      <c r="J329" s="93"/>
      <c r="K329" s="93"/>
      <c r="L329" s="93"/>
    </row>
    <row r="330" spans="1:12" x14ac:dyDescent="0.5">
      <c r="A330" s="3"/>
      <c r="B330" s="3"/>
      <c r="C330" s="85"/>
      <c r="D330" s="8"/>
      <c r="E330" s="2"/>
      <c r="F330" s="8"/>
      <c r="G330" s="2"/>
      <c r="H330" s="2"/>
      <c r="I330" s="8"/>
      <c r="J330" s="93"/>
      <c r="K330" s="93"/>
      <c r="L330" s="93"/>
    </row>
    <row r="331" spans="1:12" x14ac:dyDescent="0.5">
      <c r="A331" s="3"/>
      <c r="B331" s="3"/>
      <c r="C331" s="85"/>
      <c r="D331" s="8"/>
      <c r="E331" s="2"/>
      <c r="F331" s="8"/>
      <c r="G331" s="2"/>
      <c r="H331" s="2"/>
      <c r="I331" s="8"/>
      <c r="J331" s="93"/>
      <c r="K331" s="93"/>
      <c r="L331" s="93"/>
    </row>
    <row r="332" spans="1:12" x14ac:dyDescent="0.5">
      <c r="A332" s="3"/>
      <c r="B332" s="3"/>
      <c r="C332" s="85"/>
      <c r="D332" s="86"/>
      <c r="E332" s="2"/>
      <c r="F332" s="8"/>
      <c r="G332" s="86"/>
      <c r="H332" s="2"/>
      <c r="I332" s="8"/>
      <c r="J332" s="94"/>
      <c r="K332" s="93"/>
      <c r="L332" s="93"/>
    </row>
    <row r="333" spans="1:12" x14ac:dyDescent="0.5">
      <c r="A333" s="3"/>
      <c r="B333" s="3"/>
      <c r="C333" s="85"/>
      <c r="D333" s="8"/>
      <c r="E333" s="2"/>
      <c r="F333" s="8"/>
      <c r="G333" s="8"/>
      <c r="H333" s="2"/>
      <c r="I333" s="8"/>
      <c r="J333" s="93"/>
      <c r="K333" s="93"/>
      <c r="L333" s="93"/>
    </row>
    <row r="334" spans="1:12" x14ac:dyDescent="0.5">
      <c r="A334" s="3"/>
      <c r="B334" s="3"/>
      <c r="C334" s="85"/>
      <c r="D334" s="86"/>
      <c r="E334" s="2"/>
      <c r="F334" s="8"/>
      <c r="G334" s="86"/>
      <c r="H334" s="2"/>
      <c r="I334" s="8"/>
      <c r="J334" s="94"/>
      <c r="K334" s="93"/>
      <c r="L334" s="93"/>
    </row>
    <row r="335" spans="1:12" x14ac:dyDescent="0.5">
      <c r="A335" s="3"/>
      <c r="B335" s="3"/>
      <c r="C335" s="85"/>
      <c r="D335" s="86"/>
      <c r="E335" s="2"/>
      <c r="F335" s="8"/>
      <c r="G335" s="86"/>
      <c r="J335" s="94"/>
      <c r="K335" s="93"/>
      <c r="L335" s="93"/>
    </row>
    <row r="336" spans="1:12" x14ac:dyDescent="0.5">
      <c r="A336" s="3"/>
      <c r="B336" s="3"/>
      <c r="C336" s="85"/>
      <c r="D336" s="86"/>
      <c r="E336" s="2"/>
      <c r="F336" s="8"/>
      <c r="G336" s="86"/>
      <c r="J336" s="94"/>
      <c r="K336" s="93"/>
      <c r="L336" s="93"/>
    </row>
    <row r="337" spans="1:12" x14ac:dyDescent="0.5">
      <c r="A337" s="3"/>
      <c r="B337" s="3"/>
      <c r="C337" s="85"/>
      <c r="D337" s="86"/>
      <c r="E337" s="2"/>
      <c r="F337" s="8"/>
      <c r="G337" s="86"/>
      <c r="J337" s="94"/>
      <c r="K337" s="93"/>
      <c r="L337" s="93"/>
    </row>
    <row r="338" spans="1:12" x14ac:dyDescent="0.5">
      <c r="A338" s="3"/>
      <c r="B338" s="3"/>
      <c r="C338" s="85"/>
      <c r="D338" s="86"/>
      <c r="E338" s="2"/>
      <c r="F338" s="8"/>
      <c r="G338" s="86"/>
      <c r="J338" s="94"/>
      <c r="K338" s="93"/>
      <c r="L338" s="93"/>
    </row>
    <row r="339" spans="1:12" x14ac:dyDescent="0.5">
      <c r="A339" s="3"/>
      <c r="B339" s="3"/>
      <c r="C339" s="85"/>
      <c r="D339" s="86"/>
      <c r="E339" s="2"/>
      <c r="F339" s="8"/>
      <c r="G339" s="86"/>
      <c r="J339" s="94"/>
      <c r="K339" s="93"/>
      <c r="L339" s="93"/>
    </row>
    <row r="340" spans="1:12" x14ac:dyDescent="0.5">
      <c r="A340" s="3"/>
      <c r="B340" s="3"/>
      <c r="C340" s="85"/>
      <c r="D340" s="86"/>
      <c r="E340" s="2"/>
      <c r="F340" s="8"/>
      <c r="G340" s="86"/>
      <c r="J340" s="94"/>
      <c r="K340" s="93"/>
      <c r="L340" s="93"/>
    </row>
    <row r="341" spans="1:12" x14ac:dyDescent="0.5">
      <c r="A341" s="3"/>
      <c r="B341" s="3"/>
      <c r="C341" s="85"/>
      <c r="D341" s="86"/>
      <c r="E341" s="2"/>
      <c r="F341" s="8"/>
      <c r="G341" s="86"/>
      <c r="J341" s="94"/>
      <c r="K341" s="93"/>
      <c r="L341" s="93"/>
    </row>
    <row r="342" spans="1:12" x14ac:dyDescent="0.5">
      <c r="A342" s="3"/>
      <c r="B342" s="3"/>
      <c r="C342" s="85"/>
      <c r="D342" s="86"/>
      <c r="E342" s="2"/>
      <c r="F342" s="8"/>
      <c r="G342" s="86"/>
      <c r="J342" s="94"/>
      <c r="K342" s="93"/>
      <c r="L342" s="93"/>
    </row>
    <row r="343" spans="1:12" x14ac:dyDescent="0.5">
      <c r="A343" s="3"/>
      <c r="B343" s="3"/>
      <c r="C343" s="85"/>
      <c r="D343" s="86"/>
      <c r="E343" s="2"/>
      <c r="F343" s="8"/>
      <c r="G343" s="86"/>
      <c r="J343" s="94"/>
      <c r="K343" s="93"/>
      <c r="L343" s="93"/>
    </row>
    <row r="344" spans="1:12" x14ac:dyDescent="0.5">
      <c r="B344" s="3"/>
      <c r="C344" s="85"/>
      <c r="D344" s="86"/>
      <c r="E344" s="2"/>
      <c r="F344" s="8"/>
      <c r="G344" s="86"/>
      <c r="J344" s="94"/>
      <c r="K344" s="93"/>
      <c r="L344" s="93"/>
    </row>
    <row r="345" spans="1:12" x14ac:dyDescent="0.5">
      <c r="B345" s="3"/>
      <c r="C345" s="85"/>
      <c r="D345" s="86"/>
      <c r="E345" s="2"/>
      <c r="F345" s="8"/>
      <c r="G345" s="86"/>
      <c r="H345" s="2"/>
      <c r="I345" s="8"/>
      <c r="J345" s="93"/>
      <c r="K345" s="93"/>
      <c r="L345" s="93"/>
    </row>
    <row r="346" spans="1:12" x14ac:dyDescent="0.5">
      <c r="B346" s="3"/>
      <c r="C346" s="85"/>
      <c r="D346" s="86"/>
      <c r="E346" s="2"/>
      <c r="F346" s="8"/>
      <c r="G346" s="86"/>
      <c r="H346" s="2"/>
      <c r="I346" s="8"/>
      <c r="J346" s="94"/>
      <c r="K346" s="93"/>
      <c r="L346" s="93"/>
    </row>
    <row r="347" spans="1:12" x14ac:dyDescent="0.5">
      <c r="B347" s="3"/>
      <c r="C347" s="85"/>
      <c r="D347" s="86"/>
      <c r="E347" s="2"/>
      <c r="F347" s="8"/>
      <c r="G347" s="86"/>
      <c r="H347" s="2"/>
      <c r="I347" s="8"/>
      <c r="J347" s="94"/>
      <c r="K347" s="93"/>
      <c r="L347" s="93"/>
    </row>
    <row r="348" spans="1:12" x14ac:dyDescent="0.5">
      <c r="B348" s="3"/>
      <c r="C348" s="85"/>
      <c r="D348" s="86"/>
      <c r="E348" s="2"/>
      <c r="F348" s="8"/>
      <c r="G348" s="86"/>
      <c r="H348" s="2"/>
      <c r="I348" s="8"/>
      <c r="J348" s="94"/>
      <c r="K348" s="93"/>
      <c r="L348" s="93"/>
    </row>
    <row r="349" spans="1:12" x14ac:dyDescent="0.5">
      <c r="B349" s="3"/>
      <c r="C349" s="85"/>
      <c r="D349" s="86"/>
      <c r="E349" s="2"/>
      <c r="F349" s="8"/>
      <c r="G349" s="86"/>
      <c r="J349" s="94"/>
      <c r="K349" s="93"/>
      <c r="L349" s="93"/>
    </row>
    <row r="350" spans="1:12" x14ac:dyDescent="0.5">
      <c r="B350" s="3"/>
      <c r="C350" s="85"/>
      <c r="D350" s="86"/>
      <c r="E350" s="2"/>
      <c r="F350" s="8"/>
      <c r="G350" s="86"/>
      <c r="J350" s="94"/>
      <c r="K350" s="93"/>
      <c r="L350" s="93"/>
    </row>
    <row r="351" spans="1:12" x14ac:dyDescent="0.5">
      <c r="B351" s="3"/>
      <c r="C351" s="85"/>
      <c r="D351" s="86"/>
      <c r="E351" s="2"/>
      <c r="F351" s="8"/>
      <c r="G351" s="86"/>
      <c r="J351" s="94"/>
      <c r="K351" s="93"/>
      <c r="L351" s="93"/>
    </row>
    <row r="352" spans="1:12" x14ac:dyDescent="0.5">
      <c r="B352" s="3"/>
      <c r="C352" s="85"/>
      <c r="D352" s="86"/>
      <c r="G352" s="86"/>
      <c r="J352" s="94"/>
      <c r="K352" s="93"/>
      <c r="L352" s="93"/>
    </row>
    <row r="353" spans="1:12" x14ac:dyDescent="0.5">
      <c r="B353" s="3"/>
      <c r="C353" s="85"/>
      <c r="D353" s="86"/>
      <c r="E353" s="2"/>
      <c r="F353" s="8"/>
      <c r="G353" s="86"/>
      <c r="J353" s="94"/>
      <c r="K353" s="93"/>
      <c r="L353" s="93"/>
    </row>
    <row r="354" spans="1:12" x14ac:dyDescent="0.5">
      <c r="B354" s="3"/>
      <c r="C354" s="85"/>
      <c r="D354" s="86"/>
      <c r="E354" s="2"/>
      <c r="F354" s="8"/>
      <c r="G354" s="86"/>
      <c r="J354" s="94"/>
      <c r="K354" s="93"/>
      <c r="L354" s="93"/>
    </row>
    <row r="355" spans="1:12" x14ac:dyDescent="0.5">
      <c r="B355" s="3"/>
      <c r="C355" s="85"/>
      <c r="D355" s="86"/>
      <c r="E355" s="2"/>
      <c r="F355" s="8"/>
      <c r="G355" s="86"/>
      <c r="J355" s="94"/>
      <c r="K355" s="93"/>
      <c r="L355" s="93"/>
    </row>
    <row r="356" spans="1:12" x14ac:dyDescent="0.5">
      <c r="B356" s="3"/>
      <c r="C356" s="85"/>
      <c r="D356" s="86"/>
      <c r="E356" s="2"/>
      <c r="F356" s="8"/>
      <c r="G356" s="86"/>
      <c r="J356" s="94"/>
      <c r="K356" s="93"/>
      <c r="L356" s="93"/>
    </row>
    <row r="357" spans="1:12" x14ac:dyDescent="0.5">
      <c r="B357" s="3"/>
      <c r="C357" s="85"/>
      <c r="D357" s="86"/>
      <c r="E357" s="2"/>
      <c r="F357" s="8"/>
      <c r="G357" s="86"/>
      <c r="J357" s="94"/>
      <c r="K357" s="93"/>
      <c r="L357" s="93"/>
    </row>
    <row r="358" spans="1:12" x14ac:dyDescent="0.5">
      <c r="B358" s="3"/>
      <c r="C358" s="85"/>
      <c r="D358" s="86"/>
      <c r="E358" s="2"/>
      <c r="F358" s="8"/>
      <c r="G358" s="86"/>
      <c r="J358" s="94"/>
      <c r="K358" s="93"/>
      <c r="L358" s="93"/>
    </row>
    <row r="359" spans="1:12" x14ac:dyDescent="0.5">
      <c r="B359" s="3"/>
      <c r="C359" s="85"/>
      <c r="D359" s="86"/>
      <c r="E359" s="2"/>
      <c r="F359" s="8"/>
      <c r="G359" s="86"/>
      <c r="J359" s="94"/>
      <c r="K359" s="93"/>
      <c r="L359" s="93"/>
    </row>
    <row r="360" spans="1:12" x14ac:dyDescent="0.5">
      <c r="A360" s="91"/>
      <c r="E360" s="2"/>
      <c r="H360" s="2"/>
      <c r="K360" s="2"/>
    </row>
    <row r="361" spans="1:12" x14ac:dyDescent="0.5">
      <c r="E361" s="2"/>
      <c r="H361" s="2"/>
      <c r="K361" s="2"/>
    </row>
    <row r="362" spans="1:12" x14ac:dyDescent="0.5">
      <c r="E362" s="2"/>
      <c r="H362" s="2"/>
      <c r="K362" s="2"/>
    </row>
    <row r="363" spans="1:12" x14ac:dyDescent="0.5">
      <c r="E363" s="2"/>
      <c r="H363" s="2"/>
      <c r="K363" s="2"/>
    </row>
    <row r="364" spans="1:12" x14ac:dyDescent="0.5">
      <c r="A364" s="3"/>
      <c r="E364" s="2"/>
      <c r="H364" s="2"/>
      <c r="K364" s="2"/>
    </row>
    <row r="365" spans="1:12" x14ac:dyDescent="0.5">
      <c r="A365" s="3"/>
      <c r="E365" s="2"/>
      <c r="H365" s="2"/>
      <c r="K365" s="2"/>
    </row>
    <row r="366" spans="1:12" x14ac:dyDescent="0.5">
      <c r="E366" s="2"/>
      <c r="H366" s="2"/>
      <c r="K366" s="2"/>
    </row>
    <row r="367" spans="1:12" x14ac:dyDescent="0.5">
      <c r="E367" s="2"/>
      <c r="H367" s="2"/>
      <c r="K367" s="2"/>
    </row>
    <row r="368" spans="1:12" x14ac:dyDescent="0.5">
      <c r="E368" s="2"/>
      <c r="H368" s="2"/>
      <c r="K368" s="2"/>
    </row>
    <row r="369" spans="1:12" x14ac:dyDescent="0.5">
      <c r="E369" s="2"/>
      <c r="H369" s="2"/>
      <c r="K369" s="2"/>
    </row>
    <row r="370" spans="1:12" x14ac:dyDescent="0.5">
      <c r="D370" s="3"/>
      <c r="E370" s="2"/>
      <c r="H370" s="2"/>
      <c r="K370" s="2"/>
    </row>
    <row r="371" spans="1:12" x14ac:dyDescent="0.5">
      <c r="E371" s="2"/>
      <c r="H371" s="2"/>
      <c r="K371" s="2"/>
    </row>
    <row r="372" spans="1:12" x14ac:dyDescent="0.5">
      <c r="E372" s="2"/>
      <c r="H372" s="2"/>
      <c r="K372" s="2"/>
    </row>
    <row r="373" spans="1:12" x14ac:dyDescent="0.5">
      <c r="E373" s="2"/>
      <c r="H373" s="2"/>
      <c r="K373" s="2"/>
    </row>
    <row r="374" spans="1:12" x14ac:dyDescent="0.5">
      <c r="E374" s="2"/>
      <c r="H374" s="2"/>
      <c r="K374" s="2"/>
    </row>
    <row r="375" spans="1:12" x14ac:dyDescent="0.5">
      <c r="A375" s="3"/>
      <c r="B375" s="3"/>
      <c r="C375" s="85"/>
      <c r="D375" s="86"/>
      <c r="E375" s="2"/>
      <c r="F375" s="8"/>
      <c r="G375" s="86"/>
      <c r="H375" s="2"/>
      <c r="I375" s="8"/>
      <c r="J375" s="94"/>
      <c r="K375" s="93"/>
      <c r="L375" s="93"/>
    </row>
    <row r="376" spans="1:12" x14ac:dyDescent="0.5">
      <c r="A376" s="3"/>
      <c r="B376" s="3"/>
      <c r="C376" s="85"/>
      <c r="D376" s="8"/>
      <c r="E376" s="88"/>
      <c r="F376" s="8"/>
      <c r="G376" s="8"/>
      <c r="H376" s="88"/>
      <c r="I376" s="89"/>
      <c r="J376" s="93"/>
      <c r="K376" s="93"/>
      <c r="L376" s="93"/>
    </row>
    <row r="377" spans="1:12" x14ac:dyDescent="0.5">
      <c r="A377" s="3"/>
      <c r="B377" s="3"/>
      <c r="C377" s="85"/>
      <c r="D377" s="8"/>
      <c r="E377" s="88"/>
      <c r="F377" s="8"/>
      <c r="G377" s="8"/>
      <c r="H377" s="88"/>
      <c r="I377" s="89"/>
      <c r="J377" s="93"/>
      <c r="K377" s="93"/>
      <c r="L377" s="93"/>
    </row>
    <row r="378" spans="1:12" x14ac:dyDescent="0.5">
      <c r="A378" s="3"/>
      <c r="B378" s="3"/>
      <c r="C378" s="85"/>
      <c r="D378" s="8"/>
      <c r="E378" s="88"/>
      <c r="F378" s="8"/>
      <c r="G378" s="8"/>
      <c r="H378" s="88"/>
      <c r="I378" s="89"/>
      <c r="J378" s="93"/>
      <c r="K378" s="93"/>
      <c r="L378" s="93"/>
    </row>
    <row r="379" spans="1:12" x14ac:dyDescent="0.5">
      <c r="A379" s="3"/>
      <c r="B379" s="3"/>
      <c r="C379" s="85"/>
      <c r="D379" s="86"/>
      <c r="E379" s="2"/>
      <c r="F379" s="8"/>
      <c r="G379" s="86"/>
      <c r="H379" s="2"/>
      <c r="I379" s="8"/>
      <c r="J379" s="94"/>
      <c r="K379" s="93"/>
      <c r="L379" s="93"/>
    </row>
    <row r="380" spans="1:12" x14ac:dyDescent="0.5">
      <c r="A380" s="3"/>
      <c r="B380" s="3"/>
      <c r="C380" s="85"/>
      <c r="D380" s="8"/>
      <c r="E380" s="2"/>
      <c r="F380" s="8"/>
      <c r="G380" s="8"/>
      <c r="H380" s="2"/>
      <c r="I380" s="8"/>
      <c r="J380" s="93"/>
      <c r="K380" s="93"/>
      <c r="L380" s="93"/>
    </row>
    <row r="381" spans="1:12" x14ac:dyDescent="0.5">
      <c r="B381" s="3"/>
      <c r="C381" s="85"/>
      <c r="D381" s="8"/>
      <c r="E381" s="2"/>
      <c r="F381" s="8"/>
      <c r="G381" s="8"/>
      <c r="H381" s="2"/>
      <c r="I381" s="8"/>
      <c r="J381" s="93"/>
      <c r="K381" s="93"/>
      <c r="L381" s="93"/>
    </row>
    <row r="382" spans="1:12" x14ac:dyDescent="0.5">
      <c r="A382" s="3"/>
      <c r="B382" s="3"/>
      <c r="C382" s="85"/>
      <c r="D382" s="8"/>
      <c r="E382" s="2"/>
      <c r="F382" s="8"/>
      <c r="G382" s="8"/>
      <c r="H382" s="2"/>
      <c r="I382" s="8"/>
      <c r="J382" s="93"/>
      <c r="K382" s="93"/>
      <c r="L382" s="93"/>
    </row>
    <row r="383" spans="1:12" x14ac:dyDescent="0.5">
      <c r="A383" s="3"/>
      <c r="B383" s="3"/>
      <c r="C383" s="85"/>
      <c r="D383" s="8"/>
      <c r="E383" s="2"/>
      <c r="F383" s="8"/>
      <c r="G383" s="8"/>
      <c r="H383" s="2"/>
      <c r="I383" s="8"/>
      <c r="J383" s="93"/>
      <c r="K383" s="93"/>
      <c r="L383" s="93"/>
    </row>
    <row r="384" spans="1:12" x14ac:dyDescent="0.5">
      <c r="A384" s="3"/>
      <c r="B384" s="3"/>
      <c r="C384" s="85"/>
      <c r="D384" s="12"/>
      <c r="E384" s="2"/>
      <c r="F384" s="8"/>
      <c r="G384" s="86"/>
      <c r="H384" s="2"/>
      <c r="I384" s="8"/>
      <c r="J384" s="94"/>
      <c r="K384" s="93"/>
      <c r="L384" s="93"/>
    </row>
    <row r="385" spans="1:12" x14ac:dyDescent="0.5">
      <c r="A385" s="3"/>
      <c r="B385" s="3"/>
      <c r="C385" s="85"/>
      <c r="D385" s="8"/>
      <c r="E385" s="2"/>
      <c r="F385" s="8"/>
      <c r="G385" s="8"/>
      <c r="H385" s="2"/>
      <c r="I385" s="8"/>
      <c r="J385" s="93"/>
      <c r="K385" s="93"/>
      <c r="L385" s="93"/>
    </row>
    <row r="386" spans="1:12" x14ac:dyDescent="0.5">
      <c r="A386" s="3"/>
      <c r="B386" s="3"/>
      <c r="C386" s="85"/>
      <c r="D386" s="12"/>
      <c r="E386" s="2"/>
      <c r="F386" s="8"/>
      <c r="G386" s="12"/>
      <c r="H386" s="2"/>
      <c r="I386" s="8"/>
      <c r="J386" s="94"/>
      <c r="K386" s="93"/>
      <c r="L386" s="93"/>
    </row>
    <row r="387" spans="1:12" x14ac:dyDescent="0.5">
      <c r="A387" s="3"/>
      <c r="B387" s="3"/>
      <c r="C387" s="85"/>
      <c r="D387" s="8"/>
      <c r="E387" s="2"/>
      <c r="F387" s="8"/>
      <c r="G387" s="8"/>
      <c r="H387" s="2"/>
      <c r="I387" s="8"/>
      <c r="J387" s="93"/>
      <c r="K387" s="93"/>
      <c r="L387" s="93"/>
    </row>
    <row r="388" spans="1:12" x14ac:dyDescent="0.5">
      <c r="B388" s="3"/>
      <c r="C388" s="85"/>
      <c r="D388" s="8"/>
      <c r="E388" s="2"/>
      <c r="F388" s="8"/>
      <c r="G388" s="8"/>
      <c r="H388" s="2"/>
      <c r="I388" s="8"/>
      <c r="J388" s="93"/>
      <c r="K388" s="93"/>
      <c r="L388" s="93"/>
    </row>
    <row r="389" spans="1:12" x14ac:dyDescent="0.5">
      <c r="B389" s="3"/>
      <c r="C389" s="85"/>
      <c r="D389" s="8"/>
      <c r="E389" s="2"/>
      <c r="F389" s="8"/>
      <c r="G389" s="8"/>
      <c r="H389" s="2"/>
      <c r="I389" s="8"/>
      <c r="J389" s="93"/>
      <c r="K389" s="93"/>
      <c r="L389" s="93"/>
    </row>
    <row r="390" spans="1:12" x14ac:dyDescent="0.5">
      <c r="B390" s="3"/>
      <c r="C390" s="85"/>
      <c r="D390" s="8"/>
      <c r="E390" s="2"/>
      <c r="F390" s="8"/>
      <c r="G390" s="8"/>
      <c r="H390" s="2"/>
      <c r="I390" s="8"/>
      <c r="J390" s="93"/>
      <c r="K390" s="93"/>
      <c r="L390" s="93"/>
    </row>
    <row r="391" spans="1:12" x14ac:dyDescent="0.5">
      <c r="B391" s="3"/>
      <c r="C391" s="85"/>
      <c r="D391" s="12"/>
      <c r="E391" s="2"/>
      <c r="F391" s="8"/>
      <c r="G391" s="86"/>
      <c r="H391" s="2"/>
      <c r="I391" s="8"/>
      <c r="J391" s="94"/>
      <c r="K391" s="93"/>
      <c r="L391" s="93"/>
    </row>
    <row r="392" spans="1:12" x14ac:dyDescent="0.5">
      <c r="B392" s="3"/>
      <c r="C392" s="85"/>
      <c r="D392" s="12"/>
      <c r="E392" s="2"/>
      <c r="F392" s="8"/>
      <c r="G392" s="12"/>
      <c r="H392" s="2"/>
      <c r="I392" s="8"/>
      <c r="J392" s="93"/>
      <c r="K392" s="93"/>
      <c r="L392" s="93"/>
    </row>
    <row r="393" spans="1:12" x14ac:dyDescent="0.5">
      <c r="A393" s="3"/>
      <c r="B393" s="3"/>
      <c r="C393" s="85"/>
      <c r="D393" s="12"/>
      <c r="E393" s="2"/>
      <c r="F393" s="8"/>
      <c r="G393" s="12"/>
      <c r="H393" s="2"/>
      <c r="I393" s="8"/>
      <c r="J393" s="94"/>
      <c r="K393" s="93"/>
      <c r="L393" s="93"/>
    </row>
    <row r="394" spans="1:12" x14ac:dyDescent="0.5">
      <c r="A394" s="3"/>
      <c r="B394" s="3"/>
      <c r="C394" s="85"/>
      <c r="D394" s="8"/>
      <c r="E394" s="2"/>
      <c r="F394" s="8"/>
      <c r="G394" s="8"/>
      <c r="H394" s="2"/>
      <c r="I394" s="8"/>
      <c r="J394" s="93"/>
      <c r="K394" s="93"/>
      <c r="L394" s="93"/>
    </row>
    <row r="395" spans="1:12" x14ac:dyDescent="0.5">
      <c r="B395" s="3"/>
      <c r="C395" s="85"/>
      <c r="D395" s="8"/>
      <c r="E395" s="2"/>
      <c r="F395" s="8"/>
      <c r="G395" s="8"/>
      <c r="H395" s="2"/>
      <c r="I395" s="8"/>
      <c r="J395" s="93"/>
      <c r="K395" s="93"/>
      <c r="L395" s="93"/>
    </row>
    <row r="396" spans="1:12" x14ac:dyDescent="0.5">
      <c r="B396" s="3"/>
      <c r="C396" s="85"/>
      <c r="D396" s="8"/>
      <c r="E396" s="2"/>
      <c r="F396" s="8"/>
      <c r="G396" s="8"/>
      <c r="H396" s="2"/>
      <c r="I396" s="8"/>
      <c r="J396" s="93"/>
      <c r="K396" s="93"/>
      <c r="L396" s="93"/>
    </row>
    <row r="397" spans="1:12" x14ac:dyDescent="0.5">
      <c r="B397" s="3"/>
      <c r="C397" s="85"/>
      <c r="D397" s="12"/>
      <c r="E397" s="2"/>
      <c r="F397" s="8"/>
      <c r="G397" s="86"/>
      <c r="H397" s="2"/>
      <c r="I397" s="8"/>
      <c r="J397" s="94"/>
      <c r="K397" s="93"/>
      <c r="L397" s="93"/>
    </row>
    <row r="398" spans="1:12" x14ac:dyDescent="0.5">
      <c r="B398" s="3"/>
      <c r="C398" s="85"/>
      <c r="D398" s="12"/>
      <c r="E398" s="2"/>
      <c r="F398" s="8"/>
      <c r="G398" s="86"/>
      <c r="H398" s="2"/>
      <c r="I398" s="8"/>
      <c r="J398" s="94"/>
      <c r="K398" s="93"/>
      <c r="L398" s="93"/>
    </row>
    <row r="399" spans="1:12" x14ac:dyDescent="0.5">
      <c r="B399" s="3"/>
      <c r="C399" s="85"/>
      <c r="D399" s="12"/>
      <c r="E399" s="2"/>
      <c r="F399" s="8"/>
      <c r="G399" s="12"/>
      <c r="H399" s="2"/>
      <c r="I399" s="8"/>
      <c r="J399" s="93"/>
      <c r="K399" s="93"/>
      <c r="L399" s="93"/>
    </row>
    <row r="400" spans="1:12" x14ac:dyDescent="0.5">
      <c r="A400" s="3"/>
      <c r="B400" s="3"/>
      <c r="C400" s="85"/>
      <c r="D400" s="12"/>
      <c r="E400" s="2"/>
      <c r="F400" s="8"/>
      <c r="G400" s="12"/>
      <c r="H400" s="2"/>
      <c r="I400" s="8"/>
      <c r="J400" s="93"/>
      <c r="K400" s="93"/>
      <c r="L400" s="93"/>
    </row>
    <row r="401" spans="1:12" x14ac:dyDescent="0.5">
      <c r="B401" s="3"/>
      <c r="C401" s="85"/>
      <c r="D401" s="8"/>
      <c r="E401" s="2"/>
      <c r="F401" s="8"/>
      <c r="G401" s="8"/>
      <c r="H401" s="2"/>
      <c r="I401" s="8"/>
      <c r="J401" s="93"/>
      <c r="K401" s="93"/>
      <c r="L401" s="93"/>
    </row>
    <row r="402" spans="1:12" x14ac:dyDescent="0.5">
      <c r="B402" s="3"/>
      <c r="C402" s="85"/>
      <c r="D402" s="8"/>
      <c r="E402" s="2"/>
      <c r="F402" s="8"/>
      <c r="G402" s="8"/>
      <c r="H402" s="2"/>
      <c r="I402" s="8"/>
      <c r="J402" s="93"/>
      <c r="K402" s="93"/>
      <c r="L402" s="93"/>
    </row>
    <row r="403" spans="1:12" x14ac:dyDescent="0.5">
      <c r="B403" s="3"/>
      <c r="C403" s="85"/>
      <c r="D403" s="12"/>
      <c r="E403" s="2"/>
      <c r="F403" s="8"/>
      <c r="G403" s="12"/>
      <c r="H403" s="2"/>
      <c r="I403" s="8"/>
      <c r="J403" s="94"/>
      <c r="K403" s="93"/>
      <c r="L403" s="93"/>
    </row>
    <row r="404" spans="1:12" x14ac:dyDescent="0.5">
      <c r="B404" s="3"/>
      <c r="C404" s="85"/>
      <c r="D404" s="8"/>
      <c r="E404" s="2"/>
      <c r="F404" s="8"/>
      <c r="G404" s="8"/>
      <c r="H404" s="2"/>
      <c r="I404" s="8"/>
      <c r="J404" s="93"/>
      <c r="K404" s="93"/>
      <c r="L404" s="93"/>
    </row>
    <row r="405" spans="1:12" x14ac:dyDescent="0.5">
      <c r="B405" s="3"/>
      <c r="C405" s="85"/>
      <c r="D405" s="8"/>
      <c r="E405" s="2"/>
      <c r="F405" s="8"/>
      <c r="G405" s="8"/>
      <c r="H405" s="2"/>
      <c r="I405" s="8"/>
      <c r="J405" s="93"/>
      <c r="K405" s="93"/>
      <c r="L405" s="93"/>
    </row>
    <row r="406" spans="1:12" x14ac:dyDescent="0.5">
      <c r="B406" s="3"/>
      <c r="C406" s="85"/>
      <c r="D406" s="8"/>
      <c r="E406" s="2"/>
      <c r="F406" s="8"/>
      <c r="G406" s="8"/>
      <c r="H406" s="2"/>
      <c r="I406" s="8"/>
      <c r="J406" s="93"/>
      <c r="K406" s="93"/>
      <c r="L406" s="93"/>
    </row>
    <row r="407" spans="1:12" x14ac:dyDescent="0.5">
      <c r="A407" s="3"/>
      <c r="B407" s="3"/>
      <c r="D407" s="12"/>
      <c r="E407" s="2"/>
      <c r="F407" s="8"/>
      <c r="G407" s="12"/>
      <c r="H407" s="2"/>
      <c r="I407" s="8"/>
      <c r="J407" s="94"/>
      <c r="K407" s="93"/>
      <c r="L407" s="93"/>
    </row>
    <row r="408" spans="1:12" x14ac:dyDescent="0.5">
      <c r="A408" s="91"/>
      <c r="E408" s="2"/>
      <c r="H408" s="2"/>
      <c r="K408" s="2"/>
    </row>
    <row r="409" spans="1:12" x14ac:dyDescent="0.5">
      <c r="A409" s="3"/>
      <c r="E409" s="2"/>
      <c r="H409" s="2"/>
      <c r="K409" s="2"/>
    </row>
    <row r="410" spans="1:12" x14ac:dyDescent="0.5">
      <c r="E410" s="2"/>
      <c r="H410" s="2"/>
      <c r="K410" s="2"/>
    </row>
  </sheetData>
  <mergeCells count="33">
    <mergeCell ref="M5:O5"/>
    <mergeCell ref="P5:R5"/>
    <mergeCell ref="A1:R1"/>
    <mergeCell ref="G4:I4"/>
    <mergeCell ref="E5:F6"/>
    <mergeCell ref="H5:I6"/>
    <mergeCell ref="K5:L6"/>
    <mergeCell ref="B4:B7"/>
    <mergeCell ref="Q6:R6"/>
    <mergeCell ref="A57:R57"/>
    <mergeCell ref="N6:O6"/>
    <mergeCell ref="N62:O62"/>
    <mergeCell ref="Q62:R62"/>
    <mergeCell ref="B60:B63"/>
    <mergeCell ref="E61:F62"/>
    <mergeCell ref="H61:I62"/>
    <mergeCell ref="K61:L62"/>
    <mergeCell ref="M61:O61"/>
    <mergeCell ref="P61:R61"/>
    <mergeCell ref="G60:I60"/>
    <mergeCell ref="B101:H101"/>
    <mergeCell ref="E166:F166"/>
    <mergeCell ref="H166:I166"/>
    <mergeCell ref="K166:L166"/>
    <mergeCell ref="A104:L104"/>
    <mergeCell ref="D108:F108"/>
    <mergeCell ref="G108:I108"/>
    <mergeCell ref="E110:F110"/>
    <mergeCell ref="H110:I110"/>
    <mergeCell ref="A160:L160"/>
    <mergeCell ref="K110:L110"/>
    <mergeCell ref="D164:F164"/>
    <mergeCell ref="G164:I164"/>
  </mergeCells>
  <phoneticPr fontId="4" type="noConversion"/>
  <pageMargins left="0.11811023622047245" right="0.11811023622047245" top="0.19685039370078741" bottom="0.19685039370078741" header="0" footer="0"/>
  <pageSetup scale="38" orientation="landscape" r:id="rId1"/>
  <headerFooter alignWithMargins="0"/>
  <rowBreaks count="3" manualBreakCount="3">
    <brk id="55" max="20" man="1"/>
    <brk id="100" max="20" man="1"/>
    <brk id="159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57845-13C9-4269-98C8-58FC09DF0E9C}">
  <dimension ref="A1:X372"/>
  <sheetViews>
    <sheetView zoomScale="50" zoomScaleNormal="50" workbookViewId="0">
      <selection activeCell="Q22" sqref="Q22"/>
    </sheetView>
  </sheetViews>
  <sheetFormatPr defaultColWidth="9.1796875" defaultRowHeight="21" x14ac:dyDescent="0.5"/>
  <cols>
    <col min="1" max="1" width="5.54296875" style="1" customWidth="1"/>
    <col min="2" max="2" width="52.1796875" style="1" customWidth="1"/>
    <col min="3" max="3" width="12.453125" style="1" customWidth="1"/>
    <col min="4" max="4" width="18.1796875" style="1" customWidth="1"/>
    <col min="5" max="5" width="15.54296875" style="1" customWidth="1"/>
    <col min="6" max="6" width="17.1796875" style="1" customWidth="1"/>
    <col min="7" max="7" width="16.54296875" style="1" bestFit="1" customWidth="1"/>
    <col min="8" max="8" width="16" style="1" customWidth="1"/>
    <col min="9" max="9" width="17" style="1" customWidth="1"/>
    <col min="10" max="11" width="17.453125" style="1" customWidth="1"/>
    <col min="12" max="12" width="16.1796875" style="1" customWidth="1"/>
    <col min="13" max="13" width="14.54296875" style="1" customWidth="1"/>
    <col min="14" max="14" width="13.81640625" style="25" customWidth="1"/>
    <col min="15" max="15" width="13.54296875" style="25" customWidth="1"/>
    <col min="16" max="16" width="14.81640625" style="1" customWidth="1"/>
    <col min="17" max="18" width="15.1796875" style="1" customWidth="1"/>
    <col min="19" max="19" width="15.81640625" style="9" customWidth="1"/>
    <col min="20" max="20" width="16.1796875" style="24" customWidth="1"/>
    <col min="21" max="21" width="14.1796875" style="24" bestFit="1" customWidth="1"/>
    <col min="22" max="22" width="9.1796875" style="10" customWidth="1"/>
    <col min="23" max="23" width="19.81640625" style="1" bestFit="1" customWidth="1"/>
    <col min="24" max="16384" width="9.1796875" style="1"/>
  </cols>
  <sheetData>
    <row r="1" spans="1:23" x14ac:dyDescent="0.5">
      <c r="A1" s="104" t="s">
        <v>125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23" x14ac:dyDescent="0.5">
      <c r="E2" s="2"/>
      <c r="H2" s="2"/>
      <c r="K2" s="2"/>
      <c r="O2" s="26" t="s">
        <v>103</v>
      </c>
    </row>
    <row r="3" spans="1:23" x14ac:dyDescent="0.5">
      <c r="E3" s="2"/>
      <c r="H3" s="2"/>
      <c r="K3" s="2"/>
      <c r="O3" s="26" t="s">
        <v>107</v>
      </c>
    </row>
    <row r="4" spans="1:23" x14ac:dyDescent="0.5">
      <c r="A4" s="27"/>
      <c r="B4" s="106" t="s">
        <v>95</v>
      </c>
      <c r="C4" s="28" t="s">
        <v>92</v>
      </c>
      <c r="D4" s="96" t="s">
        <v>122</v>
      </c>
      <c r="E4" s="97"/>
      <c r="F4" s="98"/>
      <c r="G4" s="113" t="s">
        <v>119</v>
      </c>
      <c r="H4" s="114"/>
      <c r="I4" s="115"/>
      <c r="J4" s="96" t="s">
        <v>121</v>
      </c>
      <c r="K4" s="97"/>
      <c r="L4" s="98"/>
      <c r="M4" s="32"/>
      <c r="N4" s="33" t="s">
        <v>123</v>
      </c>
      <c r="O4" s="34"/>
      <c r="P4" s="35"/>
      <c r="Q4" s="35"/>
      <c r="R4" s="36" t="s">
        <v>0</v>
      </c>
      <c r="S4" s="15"/>
    </row>
    <row r="5" spans="1:23" x14ac:dyDescent="0.5">
      <c r="A5" s="37" t="s">
        <v>1</v>
      </c>
      <c r="B5" s="107"/>
      <c r="C5" s="12" t="s">
        <v>93</v>
      </c>
      <c r="D5" s="38" t="s">
        <v>94</v>
      </c>
      <c r="E5" s="109" t="s">
        <v>98</v>
      </c>
      <c r="F5" s="110"/>
      <c r="G5" s="38"/>
      <c r="H5" s="109" t="s">
        <v>98</v>
      </c>
      <c r="I5" s="110"/>
      <c r="J5" s="39"/>
      <c r="K5" s="109" t="s">
        <v>98</v>
      </c>
      <c r="L5" s="110"/>
      <c r="M5" s="102" t="s">
        <v>120</v>
      </c>
      <c r="N5" s="103"/>
      <c r="O5" s="105"/>
      <c r="P5" s="102" t="s">
        <v>124</v>
      </c>
      <c r="Q5" s="103"/>
      <c r="R5" s="103"/>
      <c r="S5" s="15"/>
    </row>
    <row r="6" spans="1:23" x14ac:dyDescent="0.5">
      <c r="A6" s="40" t="s">
        <v>2</v>
      </c>
      <c r="B6" s="107"/>
      <c r="C6" s="12" t="s">
        <v>96</v>
      </c>
      <c r="D6" s="41" t="s">
        <v>97</v>
      </c>
      <c r="E6" s="111"/>
      <c r="F6" s="112"/>
      <c r="G6" s="41" t="s">
        <v>97</v>
      </c>
      <c r="H6" s="111"/>
      <c r="I6" s="112"/>
      <c r="J6" s="42" t="s">
        <v>97</v>
      </c>
      <c r="K6" s="111"/>
      <c r="L6" s="112"/>
      <c r="M6" s="42" t="s">
        <v>97</v>
      </c>
      <c r="N6" s="102" t="s">
        <v>98</v>
      </c>
      <c r="O6" s="105"/>
      <c r="P6" s="42" t="s">
        <v>97</v>
      </c>
      <c r="Q6" s="102" t="s">
        <v>98</v>
      </c>
      <c r="R6" s="103"/>
      <c r="S6" s="15"/>
    </row>
    <row r="7" spans="1:23" x14ac:dyDescent="0.5">
      <c r="A7" s="43"/>
      <c r="B7" s="108"/>
      <c r="C7" s="44" t="s">
        <v>99</v>
      </c>
      <c r="D7" s="38"/>
      <c r="E7" s="45" t="s">
        <v>100</v>
      </c>
      <c r="F7" s="46" t="s">
        <v>101</v>
      </c>
      <c r="G7" s="38"/>
      <c r="H7" s="45" t="s">
        <v>100</v>
      </c>
      <c r="I7" s="46" t="s">
        <v>101</v>
      </c>
      <c r="J7" s="47"/>
      <c r="K7" s="45" t="s">
        <v>100</v>
      </c>
      <c r="L7" s="46" t="s">
        <v>102</v>
      </c>
      <c r="M7" s="48"/>
      <c r="N7" s="49" t="s">
        <v>104</v>
      </c>
      <c r="O7" s="50" t="s">
        <v>102</v>
      </c>
      <c r="P7" s="48"/>
      <c r="Q7" s="47" t="s">
        <v>104</v>
      </c>
      <c r="R7" s="51" t="s">
        <v>102</v>
      </c>
      <c r="S7" s="52"/>
      <c r="T7" s="52"/>
      <c r="U7" s="52"/>
    </row>
    <row r="8" spans="1:23" x14ac:dyDescent="0.5">
      <c r="A8" s="3"/>
      <c r="B8" s="3" t="s">
        <v>3</v>
      </c>
      <c r="D8" s="53"/>
      <c r="E8" s="14">
        <v>855525</v>
      </c>
      <c r="F8" s="7">
        <v>3055859</v>
      </c>
      <c r="G8" s="53"/>
      <c r="H8" s="7">
        <v>635746</v>
      </c>
      <c r="I8" s="7">
        <v>2267729</v>
      </c>
      <c r="J8" s="16"/>
      <c r="K8" s="7">
        <v>822410</v>
      </c>
      <c r="L8" s="7">
        <v>2951470</v>
      </c>
      <c r="M8" s="54"/>
      <c r="N8" s="55">
        <v>34.57</v>
      </c>
      <c r="O8" s="55">
        <v>34.75</v>
      </c>
      <c r="P8" s="54"/>
      <c r="Q8" s="55">
        <v>4.03</v>
      </c>
      <c r="R8" s="55">
        <v>3.54</v>
      </c>
      <c r="S8" s="17"/>
    </row>
    <row r="9" spans="1:23" x14ac:dyDescent="0.5">
      <c r="A9" s="3"/>
      <c r="B9" s="3"/>
      <c r="C9" s="56"/>
      <c r="D9" s="7"/>
      <c r="E9" s="7"/>
      <c r="F9" s="7"/>
      <c r="G9" s="7"/>
      <c r="H9" s="7"/>
      <c r="I9" s="7"/>
      <c r="J9" s="7"/>
      <c r="K9" s="7"/>
      <c r="L9" s="7"/>
      <c r="M9" s="55"/>
      <c r="N9" s="55"/>
      <c r="O9" s="55"/>
      <c r="P9" s="54"/>
      <c r="Q9" s="55"/>
      <c r="R9" s="55"/>
      <c r="S9" s="15"/>
    </row>
    <row r="10" spans="1:23" x14ac:dyDescent="0.5">
      <c r="A10" s="8"/>
      <c r="B10" s="3" t="s">
        <v>35</v>
      </c>
      <c r="C10" s="12" t="s">
        <v>31</v>
      </c>
      <c r="D10" s="6">
        <v>8553</v>
      </c>
      <c r="E10" s="6">
        <v>121818.16571442336</v>
      </c>
      <c r="F10" s="7">
        <v>435098.98850955605</v>
      </c>
      <c r="G10" s="6">
        <v>6928</v>
      </c>
      <c r="H10" s="6">
        <v>100179</v>
      </c>
      <c r="I10" s="7">
        <v>357374</v>
      </c>
      <c r="J10" s="7">
        <v>7728</v>
      </c>
      <c r="K10" s="7">
        <v>110576</v>
      </c>
      <c r="L10" s="7">
        <v>396837</v>
      </c>
      <c r="M10" s="55">
        <v>23.46</v>
      </c>
      <c r="N10" s="55">
        <v>21.6</v>
      </c>
      <c r="O10" s="55">
        <v>21.75</v>
      </c>
      <c r="P10" s="55">
        <v>10.68</v>
      </c>
      <c r="Q10" s="55">
        <v>10.17</v>
      </c>
      <c r="R10" s="55">
        <v>9.64</v>
      </c>
      <c r="S10" s="15"/>
      <c r="T10" s="9"/>
      <c r="U10" s="9"/>
      <c r="W10" s="11"/>
    </row>
    <row r="11" spans="1:23" x14ac:dyDescent="0.5">
      <c r="A11" s="8"/>
      <c r="B11" s="3" t="s">
        <v>30</v>
      </c>
      <c r="C11" s="12" t="s">
        <v>31</v>
      </c>
      <c r="D11" s="59">
        <v>22218</v>
      </c>
      <c r="E11" s="6">
        <v>119896.57391443488</v>
      </c>
      <c r="F11" s="7">
        <v>428262.44988503272</v>
      </c>
      <c r="G11" s="59">
        <v>19214</v>
      </c>
      <c r="H11" s="6">
        <v>104270</v>
      </c>
      <c r="I11" s="7">
        <v>371961</v>
      </c>
      <c r="J11" s="7">
        <v>27105</v>
      </c>
      <c r="K11" s="7">
        <v>130489</v>
      </c>
      <c r="L11" s="7">
        <v>468301</v>
      </c>
      <c r="M11" s="55">
        <v>15.63</v>
      </c>
      <c r="N11" s="55">
        <v>14.99</v>
      </c>
      <c r="O11" s="55">
        <v>15.14</v>
      </c>
      <c r="P11" s="55">
        <v>-18.03</v>
      </c>
      <c r="Q11" s="55">
        <v>-8.1199999999999992</v>
      </c>
      <c r="R11" s="55">
        <v>-8.5500000000000007</v>
      </c>
      <c r="S11" s="15">
        <v>299.12863282553963</v>
      </c>
      <c r="T11" s="9">
        <v>305.28347124353087</v>
      </c>
      <c r="U11" s="9">
        <v>306.33330035475524</v>
      </c>
      <c r="W11" s="11"/>
    </row>
    <row r="12" spans="1:23" x14ac:dyDescent="0.5">
      <c r="A12" s="8"/>
      <c r="B12" s="3" t="s">
        <v>8</v>
      </c>
      <c r="C12" s="12" t="s">
        <v>9</v>
      </c>
      <c r="D12" s="7">
        <v>613865.39854509989</v>
      </c>
      <c r="E12" s="7">
        <v>102459.78545566255</v>
      </c>
      <c r="F12" s="7">
        <v>365907.13069987152</v>
      </c>
      <c r="G12" s="7">
        <v>399401</v>
      </c>
      <c r="H12" s="7">
        <v>47749</v>
      </c>
      <c r="I12" s="7">
        <v>170292</v>
      </c>
      <c r="J12" s="7">
        <v>577617</v>
      </c>
      <c r="K12" s="7">
        <v>88902</v>
      </c>
      <c r="L12" s="7">
        <v>319052</v>
      </c>
      <c r="M12" s="55">
        <v>53.7</v>
      </c>
      <c r="N12" s="55">
        <v>114.58</v>
      </c>
      <c r="O12" s="55">
        <v>114.87</v>
      </c>
      <c r="P12" s="55">
        <v>6.28</v>
      </c>
      <c r="Q12" s="55">
        <v>15.25</v>
      </c>
      <c r="R12" s="55">
        <v>14.69</v>
      </c>
      <c r="S12" s="15">
        <v>109.13198910456511</v>
      </c>
      <c r="T12" s="9">
        <v>102.15772179627601</v>
      </c>
      <c r="U12" s="9">
        <v>132.63518419142017</v>
      </c>
      <c r="W12" s="11"/>
    </row>
    <row r="13" spans="1:23" x14ac:dyDescent="0.5">
      <c r="A13" s="8"/>
      <c r="B13" s="3" t="s">
        <v>32</v>
      </c>
      <c r="C13" s="12" t="s">
        <v>9</v>
      </c>
      <c r="D13" s="6">
        <v>50966.190994300006</v>
      </c>
      <c r="E13" s="6">
        <v>86381.37561585303</v>
      </c>
      <c r="F13" s="7">
        <v>308544.64193575084</v>
      </c>
      <c r="G13" s="6">
        <v>35881</v>
      </c>
      <c r="H13" s="6">
        <v>62076</v>
      </c>
      <c r="I13" s="7">
        <v>221438</v>
      </c>
      <c r="J13" s="7">
        <v>46880</v>
      </c>
      <c r="K13" s="7">
        <v>80442</v>
      </c>
      <c r="L13" s="7">
        <v>288691</v>
      </c>
      <c r="M13" s="55">
        <v>42.04</v>
      </c>
      <c r="N13" s="55">
        <v>39.15</v>
      </c>
      <c r="O13" s="55">
        <v>39.340000000000003</v>
      </c>
      <c r="P13" s="55">
        <v>8.7200000000000006</v>
      </c>
      <c r="Q13" s="55">
        <v>7.38</v>
      </c>
      <c r="R13" s="55">
        <v>6.88</v>
      </c>
      <c r="S13" s="15">
        <v>597.65319143209365</v>
      </c>
      <c r="T13" s="9">
        <v>645.74314574314576</v>
      </c>
      <c r="U13" s="9">
        <v>551.19242077752369</v>
      </c>
      <c r="W13" s="11"/>
    </row>
    <row r="14" spans="1:23" x14ac:dyDescent="0.5">
      <c r="B14" s="3" t="s">
        <v>10</v>
      </c>
      <c r="C14" s="12" t="s">
        <v>9</v>
      </c>
      <c r="D14" s="58">
        <v>186674</v>
      </c>
      <c r="E14" s="6">
        <v>55839.538404074789</v>
      </c>
      <c r="F14" s="7">
        <v>199445.70680499932</v>
      </c>
      <c r="G14" s="21">
        <v>34201</v>
      </c>
      <c r="H14" s="6">
        <v>10441</v>
      </c>
      <c r="I14" s="7">
        <v>37238</v>
      </c>
      <c r="J14" s="7">
        <v>70753</v>
      </c>
      <c r="K14" s="7">
        <v>21674</v>
      </c>
      <c r="L14" s="7">
        <v>77782</v>
      </c>
      <c r="M14" s="55">
        <v>445.81</v>
      </c>
      <c r="N14" s="55">
        <v>434.81</v>
      </c>
      <c r="O14" s="55">
        <v>435.6</v>
      </c>
      <c r="P14" s="55">
        <v>163.84</v>
      </c>
      <c r="Q14" s="55">
        <v>157.63</v>
      </c>
      <c r="R14" s="55">
        <v>156.41999999999999</v>
      </c>
      <c r="S14" s="15">
        <v>130.78120131232674</v>
      </c>
      <c r="T14" s="9">
        <v>118.482004988716</v>
      </c>
      <c r="U14" s="9">
        <v>119.45794972587153</v>
      </c>
      <c r="W14" s="11"/>
    </row>
    <row r="15" spans="1:23" x14ac:dyDescent="0.5">
      <c r="B15" s="3" t="s">
        <v>11</v>
      </c>
      <c r="C15" s="12" t="s">
        <v>9</v>
      </c>
      <c r="D15" s="58">
        <v>427191.39854509989</v>
      </c>
      <c r="E15" s="6">
        <v>46620.247051587772</v>
      </c>
      <c r="F15" s="7">
        <v>166461.42389487219</v>
      </c>
      <c r="G15" s="21">
        <v>365200</v>
      </c>
      <c r="H15" s="6">
        <v>37308</v>
      </c>
      <c r="I15" s="7">
        <v>133054</v>
      </c>
      <c r="J15" s="7">
        <v>506864</v>
      </c>
      <c r="K15" s="7">
        <v>67228</v>
      </c>
      <c r="L15" s="7">
        <v>241270</v>
      </c>
      <c r="M15" s="55">
        <v>16.97</v>
      </c>
      <c r="N15" s="55">
        <v>24.96</v>
      </c>
      <c r="O15" s="55">
        <v>25.11</v>
      </c>
      <c r="P15" s="55">
        <v>-15.72</v>
      </c>
      <c r="Q15" s="55">
        <v>-30.65</v>
      </c>
      <c r="R15" s="55">
        <v>-31.01</v>
      </c>
      <c r="S15" s="15">
        <v>72.11873411574831</v>
      </c>
      <c r="T15" s="9">
        <v>84.932169641029446</v>
      </c>
      <c r="U15" s="9">
        <v>67.425065507765069</v>
      </c>
      <c r="W15" s="11"/>
    </row>
    <row r="16" spans="1:23" x14ac:dyDescent="0.5">
      <c r="A16" s="8"/>
      <c r="B16" s="3" t="s">
        <v>112</v>
      </c>
      <c r="C16" s="12" t="s">
        <v>9</v>
      </c>
      <c r="D16" s="6">
        <v>32098.043357400016</v>
      </c>
      <c r="E16" s="6">
        <v>46219.487706382562</v>
      </c>
      <c r="F16" s="7">
        <v>165096.59116706889</v>
      </c>
      <c r="G16" s="6">
        <v>20824</v>
      </c>
      <c r="H16" s="6">
        <v>31150</v>
      </c>
      <c r="I16" s="7">
        <v>111125</v>
      </c>
      <c r="J16" s="7">
        <v>31135</v>
      </c>
      <c r="K16" s="7">
        <v>45995</v>
      </c>
      <c r="L16" s="7">
        <v>165067</v>
      </c>
      <c r="M16" s="55">
        <v>54.14</v>
      </c>
      <c r="N16" s="55">
        <v>48.38</v>
      </c>
      <c r="O16" s="55">
        <v>48.57</v>
      </c>
      <c r="P16" s="55">
        <v>3.09</v>
      </c>
      <c r="Q16" s="55">
        <v>0.49</v>
      </c>
      <c r="R16" s="55">
        <v>0.02</v>
      </c>
      <c r="S16" s="15" t="s">
        <v>132</v>
      </c>
      <c r="T16" s="9" t="s">
        <v>132</v>
      </c>
      <c r="U16" s="9" t="s">
        <v>132</v>
      </c>
      <c r="W16" s="11"/>
    </row>
    <row r="17" spans="1:23" x14ac:dyDescent="0.5">
      <c r="A17" s="8"/>
      <c r="B17" s="3" t="s">
        <v>70</v>
      </c>
      <c r="C17" s="12" t="s">
        <v>7</v>
      </c>
      <c r="D17" s="54"/>
      <c r="E17" s="7">
        <v>38441.187588596003</v>
      </c>
      <c r="F17" s="7">
        <v>137280.49851631789</v>
      </c>
      <c r="G17" s="54"/>
      <c r="H17" s="7">
        <v>24563</v>
      </c>
      <c r="I17" s="7">
        <v>87610</v>
      </c>
      <c r="J17" s="54"/>
      <c r="K17" s="7">
        <v>37887</v>
      </c>
      <c r="L17" s="7">
        <v>135970</v>
      </c>
      <c r="M17" s="54" t="s">
        <v>56</v>
      </c>
      <c r="N17" s="54">
        <v>56.5</v>
      </c>
      <c r="O17" s="54">
        <v>56.7</v>
      </c>
      <c r="P17" s="54"/>
      <c r="Q17" s="54">
        <v>1.46</v>
      </c>
      <c r="R17" s="54">
        <v>0.96</v>
      </c>
      <c r="S17" s="15">
        <v>936.23914593917755</v>
      </c>
      <c r="T17" s="9">
        <v>1013.738019169329</v>
      </c>
      <c r="U17" s="9">
        <v>1178.8307222009935</v>
      </c>
      <c r="W17" s="11"/>
    </row>
    <row r="18" spans="1:23" x14ac:dyDescent="0.5">
      <c r="A18" s="8"/>
      <c r="B18" s="3" t="s">
        <v>33</v>
      </c>
      <c r="C18" s="12" t="s">
        <v>9</v>
      </c>
      <c r="D18" s="6">
        <v>23571.672269199855</v>
      </c>
      <c r="E18" s="6">
        <v>32569.370506517007</v>
      </c>
      <c r="F18" s="7">
        <v>116334.59492678544</v>
      </c>
      <c r="G18" s="6">
        <v>15953</v>
      </c>
      <c r="H18" s="6">
        <v>21833</v>
      </c>
      <c r="I18" s="7">
        <v>77884</v>
      </c>
      <c r="J18" s="7">
        <v>22151</v>
      </c>
      <c r="K18" s="7">
        <v>28412</v>
      </c>
      <c r="L18" s="7">
        <v>101967</v>
      </c>
      <c r="M18" s="55">
        <v>47.76</v>
      </c>
      <c r="N18" s="55">
        <v>49.17</v>
      </c>
      <c r="O18" s="55">
        <v>49.37</v>
      </c>
      <c r="P18" s="55">
        <v>6.41</v>
      </c>
      <c r="Q18" s="55">
        <v>14.63</v>
      </c>
      <c r="R18" s="55">
        <v>14.09</v>
      </c>
      <c r="S18" s="15" t="s">
        <v>132</v>
      </c>
      <c r="T18" s="9" t="s">
        <v>132</v>
      </c>
      <c r="U18" s="9" t="s">
        <v>132</v>
      </c>
      <c r="W18" s="11"/>
    </row>
    <row r="19" spans="1:23" x14ac:dyDescent="0.5">
      <c r="A19" s="8"/>
      <c r="B19" s="3" t="s">
        <v>106</v>
      </c>
      <c r="C19" s="12" t="s">
        <v>38</v>
      </c>
      <c r="D19" s="54"/>
      <c r="E19" s="6">
        <v>22673.874751646501</v>
      </c>
      <c r="F19" s="7">
        <v>80989.330070789496</v>
      </c>
      <c r="G19" s="54"/>
      <c r="H19" s="6">
        <v>15818</v>
      </c>
      <c r="I19" s="7">
        <v>56423</v>
      </c>
      <c r="J19" s="54"/>
      <c r="K19" s="7">
        <v>20747</v>
      </c>
      <c r="L19" s="7">
        <v>74456</v>
      </c>
      <c r="M19" s="54"/>
      <c r="N19" s="55">
        <v>43.34</v>
      </c>
      <c r="O19" s="55">
        <v>43.54</v>
      </c>
      <c r="P19" s="54" t="s">
        <v>4</v>
      </c>
      <c r="Q19" s="55">
        <v>9.2899999999999991</v>
      </c>
      <c r="R19" s="55">
        <v>8.77</v>
      </c>
      <c r="S19" s="15">
        <v>889.30222803088748</v>
      </c>
      <c r="T19" s="9">
        <v>738.97707231040567</v>
      </c>
      <c r="U19" s="9">
        <v>909.62671905697448</v>
      </c>
      <c r="W19" s="11"/>
    </row>
    <row r="20" spans="1:23" x14ac:dyDescent="0.5">
      <c r="A20" s="8"/>
      <c r="B20" s="3" t="s">
        <v>39</v>
      </c>
      <c r="C20" s="12" t="s">
        <v>38</v>
      </c>
      <c r="D20" s="54"/>
      <c r="E20" s="6">
        <v>22461.207505821185</v>
      </c>
      <c r="F20" s="7">
        <v>80235.699036888254</v>
      </c>
      <c r="G20" s="54"/>
      <c r="H20" s="6">
        <v>16586</v>
      </c>
      <c r="I20" s="7">
        <v>59164</v>
      </c>
      <c r="J20" s="54"/>
      <c r="K20" s="7">
        <v>19090</v>
      </c>
      <c r="L20" s="7">
        <v>68511</v>
      </c>
      <c r="M20" s="54"/>
      <c r="N20" s="55">
        <v>35.42</v>
      </c>
      <c r="O20" s="55">
        <v>35.619999999999997</v>
      </c>
      <c r="P20" s="54" t="s">
        <v>4</v>
      </c>
      <c r="Q20" s="55">
        <v>17.66</v>
      </c>
      <c r="R20" s="55">
        <v>17.11</v>
      </c>
      <c r="S20" s="15">
        <v>276.73617954404466</v>
      </c>
      <c r="T20" s="9">
        <v>296.01153291686688</v>
      </c>
      <c r="U20" s="9">
        <v>301.20867174010357</v>
      </c>
      <c r="W20" s="11"/>
    </row>
    <row r="21" spans="1:23" x14ac:dyDescent="0.5">
      <c r="A21" s="8"/>
      <c r="B21" s="3" t="s">
        <v>26</v>
      </c>
      <c r="C21" s="12" t="s">
        <v>9</v>
      </c>
      <c r="D21" s="6">
        <v>30427.946234099967</v>
      </c>
      <c r="E21" s="6">
        <v>20574.497477602588</v>
      </c>
      <c r="F21" s="7">
        <v>73482.673216576048</v>
      </c>
      <c r="G21" s="6">
        <v>22404</v>
      </c>
      <c r="H21" s="6">
        <v>15276</v>
      </c>
      <c r="I21" s="7">
        <v>54491</v>
      </c>
      <c r="J21" s="7">
        <v>24710</v>
      </c>
      <c r="K21" s="7">
        <v>18139</v>
      </c>
      <c r="L21" s="7">
        <v>65099</v>
      </c>
      <c r="M21" s="55">
        <v>35.81</v>
      </c>
      <c r="N21" s="55">
        <v>34.69</v>
      </c>
      <c r="O21" s="55">
        <v>34.85</v>
      </c>
      <c r="P21" s="55">
        <v>23.14</v>
      </c>
      <c r="Q21" s="55">
        <v>13.43</v>
      </c>
      <c r="R21" s="55">
        <v>12.88</v>
      </c>
      <c r="S21" s="15" t="s">
        <v>132</v>
      </c>
      <c r="T21" s="9" t="s">
        <v>132</v>
      </c>
      <c r="U21" s="9">
        <v>143.65158860531272</v>
      </c>
      <c r="W21" s="11"/>
    </row>
    <row r="22" spans="1:23" x14ac:dyDescent="0.5">
      <c r="A22" s="8"/>
      <c r="B22" s="3" t="s">
        <v>43</v>
      </c>
      <c r="C22" s="12" t="s">
        <v>9</v>
      </c>
      <c r="D22" s="59">
        <v>184623.14224000002</v>
      </c>
      <c r="E22" s="6">
        <v>18822.017608236103</v>
      </c>
      <c r="F22" s="7">
        <v>67060.058660349852</v>
      </c>
      <c r="G22" s="59">
        <v>130092</v>
      </c>
      <c r="H22" s="6">
        <v>15048</v>
      </c>
      <c r="I22" s="7">
        <v>53635</v>
      </c>
      <c r="J22" s="7">
        <v>119672</v>
      </c>
      <c r="K22" s="7">
        <v>15552</v>
      </c>
      <c r="L22" s="7">
        <v>55815</v>
      </c>
      <c r="M22" s="55">
        <v>41.92</v>
      </c>
      <c r="N22" s="55">
        <v>25.08</v>
      </c>
      <c r="O22" s="55">
        <v>25.03</v>
      </c>
      <c r="P22" s="55">
        <v>54.27</v>
      </c>
      <c r="Q22" s="55">
        <v>21.03</v>
      </c>
      <c r="R22" s="55">
        <v>20.149999999999999</v>
      </c>
      <c r="S22" s="15">
        <v>1183.2134066430617</v>
      </c>
      <c r="T22" s="9">
        <v>1224.4788404759774</v>
      </c>
      <c r="U22" s="9">
        <v>1208.1512445373362</v>
      </c>
      <c r="W22" s="11"/>
    </row>
    <row r="23" spans="1:23" x14ac:dyDescent="0.5">
      <c r="A23" s="8"/>
      <c r="B23" s="3" t="s">
        <v>21</v>
      </c>
      <c r="C23" s="12" t="s">
        <v>7</v>
      </c>
      <c r="D23" s="54"/>
      <c r="E23" s="6">
        <v>18500.523445243296</v>
      </c>
      <c r="F23" s="7">
        <v>66077.320109359105</v>
      </c>
      <c r="G23" s="54"/>
      <c r="H23" s="6">
        <v>15115</v>
      </c>
      <c r="I23" s="7">
        <v>53912</v>
      </c>
      <c r="J23" s="54"/>
      <c r="K23" s="7">
        <v>22994</v>
      </c>
      <c r="L23" s="7">
        <v>82520</v>
      </c>
      <c r="M23" s="54"/>
      <c r="N23" s="55">
        <v>22.4</v>
      </c>
      <c r="O23" s="55">
        <v>22.57</v>
      </c>
      <c r="P23" s="54" t="s">
        <v>4</v>
      </c>
      <c r="Q23" s="55">
        <v>-19.54</v>
      </c>
      <c r="R23" s="55">
        <v>-19.93</v>
      </c>
      <c r="S23" s="15"/>
      <c r="T23" s="9"/>
      <c r="U23" s="9"/>
      <c r="W23" s="11"/>
    </row>
    <row r="24" spans="1:23" x14ac:dyDescent="0.5">
      <c r="A24" s="8"/>
      <c r="B24" s="3" t="s">
        <v>55</v>
      </c>
      <c r="C24" s="12" t="s">
        <v>7</v>
      </c>
      <c r="D24" s="54"/>
      <c r="E24" s="7">
        <v>15849.026625948691</v>
      </c>
      <c r="F24" s="7">
        <v>56611.053232769023</v>
      </c>
      <c r="G24" s="54"/>
      <c r="H24" s="7">
        <v>12416</v>
      </c>
      <c r="I24" s="7">
        <v>44289</v>
      </c>
      <c r="J24" s="54"/>
      <c r="K24" s="7">
        <v>13805</v>
      </c>
      <c r="L24" s="7">
        <v>49541</v>
      </c>
      <c r="M24" s="54"/>
      <c r="N24" s="54">
        <v>27.65</v>
      </c>
      <c r="O24" s="54">
        <v>27.82</v>
      </c>
      <c r="P24" s="54" t="s">
        <v>4</v>
      </c>
      <c r="Q24" s="54">
        <v>14.81</v>
      </c>
      <c r="R24" s="54">
        <v>14.27</v>
      </c>
      <c r="S24" s="15" t="s">
        <v>132</v>
      </c>
      <c r="T24" s="9" t="s">
        <v>132</v>
      </c>
      <c r="U24" s="9" t="s">
        <v>132</v>
      </c>
      <c r="W24" s="11"/>
    </row>
    <row r="25" spans="1:23" x14ac:dyDescent="0.5">
      <c r="A25" s="8"/>
      <c r="B25" s="3" t="s">
        <v>20</v>
      </c>
      <c r="C25" s="12" t="s">
        <v>9</v>
      </c>
      <c r="D25" s="6">
        <v>12175.888769999998</v>
      </c>
      <c r="E25" s="6">
        <v>14406.674830458696</v>
      </c>
      <c r="F25" s="7">
        <v>51468.596514162702</v>
      </c>
      <c r="G25" s="6">
        <v>11177</v>
      </c>
      <c r="H25" s="6">
        <v>13686</v>
      </c>
      <c r="I25" s="7">
        <v>48830</v>
      </c>
      <c r="J25" s="7">
        <v>10526</v>
      </c>
      <c r="K25" s="7">
        <v>12717</v>
      </c>
      <c r="L25" s="7">
        <v>45638</v>
      </c>
      <c r="M25" s="55">
        <v>8.94</v>
      </c>
      <c r="N25" s="55">
        <v>5.27</v>
      </c>
      <c r="O25" s="55">
        <v>5.4</v>
      </c>
      <c r="P25" s="55">
        <v>15.67</v>
      </c>
      <c r="Q25" s="55">
        <v>13.29</v>
      </c>
      <c r="R25" s="55">
        <v>12.78</v>
      </c>
      <c r="S25" s="15">
        <v>676.17108691171461</v>
      </c>
      <c r="T25" s="9">
        <v>681.84252811997862</v>
      </c>
      <c r="U25" s="9">
        <v>734.07527316875758</v>
      </c>
      <c r="W25" s="11"/>
    </row>
    <row r="26" spans="1:23" x14ac:dyDescent="0.5">
      <c r="A26" s="8"/>
      <c r="B26" s="3" t="s">
        <v>66</v>
      </c>
      <c r="C26" s="12" t="s">
        <v>7</v>
      </c>
      <c r="D26" s="54"/>
      <c r="E26" s="13">
        <v>11702.593801428886</v>
      </c>
      <c r="F26" s="7">
        <v>41799.741768973086</v>
      </c>
      <c r="G26" s="54"/>
      <c r="H26" s="13">
        <v>9313</v>
      </c>
      <c r="I26" s="7">
        <v>33218</v>
      </c>
      <c r="J26" s="54"/>
      <c r="K26" s="7">
        <v>11187</v>
      </c>
      <c r="L26" s="7">
        <v>40149</v>
      </c>
      <c r="M26" s="54"/>
      <c r="N26" s="54">
        <v>25.66</v>
      </c>
      <c r="O26" s="54">
        <v>25.83</v>
      </c>
      <c r="P26" s="54" t="s">
        <v>4</v>
      </c>
      <c r="Q26" s="54">
        <v>4.6100000000000003</v>
      </c>
      <c r="R26" s="54">
        <v>4.1100000000000003</v>
      </c>
      <c r="S26" s="15">
        <v>1439.9472015083725</v>
      </c>
      <c r="T26" s="9">
        <v>1495.8701498271225</v>
      </c>
      <c r="U26" s="9">
        <v>1477.2763770676088</v>
      </c>
      <c r="W26" s="11"/>
    </row>
    <row r="27" spans="1:23" x14ac:dyDescent="0.5">
      <c r="A27" s="8"/>
      <c r="B27" s="3" t="s">
        <v>49</v>
      </c>
      <c r="C27" s="12" t="s">
        <v>38</v>
      </c>
      <c r="D27" s="54"/>
      <c r="E27" s="7">
        <v>11658.2770472599</v>
      </c>
      <c r="F27" s="7">
        <v>41639.492100303141</v>
      </c>
      <c r="G27" s="54"/>
      <c r="H27" s="7">
        <v>7981</v>
      </c>
      <c r="I27" s="7">
        <v>28469</v>
      </c>
      <c r="J27" s="54"/>
      <c r="K27" s="7">
        <v>8735</v>
      </c>
      <c r="L27" s="7">
        <v>31351</v>
      </c>
      <c r="M27" s="54" t="s">
        <v>4</v>
      </c>
      <c r="N27" s="55">
        <v>46.08</v>
      </c>
      <c r="O27" s="55">
        <v>46.26</v>
      </c>
      <c r="P27" s="54" t="s">
        <v>4</v>
      </c>
      <c r="Q27" s="55">
        <v>33.47</v>
      </c>
      <c r="R27" s="55">
        <v>32.82</v>
      </c>
      <c r="S27" s="15" t="s">
        <v>132</v>
      </c>
      <c r="T27" s="9" t="s">
        <v>132</v>
      </c>
      <c r="U27" s="9" t="s">
        <v>132</v>
      </c>
      <c r="W27" s="11"/>
    </row>
    <row r="28" spans="1:23" x14ac:dyDescent="0.5">
      <c r="A28" s="8"/>
      <c r="B28" s="3" t="s">
        <v>13</v>
      </c>
      <c r="C28" s="12" t="s">
        <v>9</v>
      </c>
      <c r="D28" s="6">
        <v>84586.493282099997</v>
      </c>
      <c r="E28" s="6">
        <v>11062.323206230092</v>
      </c>
      <c r="F28" s="7">
        <v>39509.412188186892</v>
      </c>
      <c r="G28" s="6">
        <v>84190</v>
      </c>
      <c r="H28" s="6">
        <v>9975</v>
      </c>
      <c r="I28" s="7">
        <v>35588</v>
      </c>
      <c r="J28" s="7">
        <v>96670</v>
      </c>
      <c r="K28" s="7">
        <v>11548</v>
      </c>
      <c r="L28" s="7">
        <v>41442</v>
      </c>
      <c r="M28" s="55">
        <v>0.47</v>
      </c>
      <c r="N28" s="55">
        <v>10.9</v>
      </c>
      <c r="O28" s="55">
        <v>11.02</v>
      </c>
      <c r="P28" s="55">
        <v>-12.5</v>
      </c>
      <c r="Q28" s="55">
        <v>-4.21</v>
      </c>
      <c r="R28" s="55">
        <v>-4.66</v>
      </c>
      <c r="S28" s="15">
        <v>1040.2705934759556</v>
      </c>
      <c r="T28" s="9">
        <v>1128.0487804878048</v>
      </c>
      <c r="U28" s="9">
        <v>751.60993560257589</v>
      </c>
      <c r="W28" s="11"/>
    </row>
    <row r="29" spans="1:23" x14ac:dyDescent="0.5">
      <c r="A29" s="8"/>
      <c r="B29" s="3" t="s">
        <v>75</v>
      </c>
      <c r="C29" s="12" t="s">
        <v>7</v>
      </c>
      <c r="D29" s="54"/>
      <c r="E29" s="7">
        <v>10545.666087702399</v>
      </c>
      <c r="F29" s="7">
        <v>37649.992150981976</v>
      </c>
      <c r="G29" s="54"/>
      <c r="H29" s="7">
        <v>8112</v>
      </c>
      <c r="I29" s="7">
        <v>28926</v>
      </c>
      <c r="J29" s="54"/>
      <c r="K29" s="7">
        <v>8199</v>
      </c>
      <c r="L29" s="7">
        <v>29430</v>
      </c>
      <c r="M29" s="54"/>
      <c r="N29" s="54">
        <v>30</v>
      </c>
      <c r="O29" s="54">
        <v>30.16</v>
      </c>
      <c r="P29" s="54" t="s">
        <v>56</v>
      </c>
      <c r="Q29" s="54">
        <v>28.62</v>
      </c>
      <c r="R29" s="54">
        <v>27.93</v>
      </c>
      <c r="S29" s="15">
        <v>5396.3711366655361</v>
      </c>
      <c r="T29" s="9">
        <v>5426.7721453107106</v>
      </c>
      <c r="U29" s="9">
        <v>4814.2040213982664</v>
      </c>
      <c r="W29" s="11"/>
    </row>
    <row r="30" spans="1:23" x14ac:dyDescent="0.5">
      <c r="A30" s="8"/>
      <c r="B30" s="3" t="s">
        <v>12</v>
      </c>
      <c r="C30" s="12" t="s">
        <v>9</v>
      </c>
      <c r="D30" s="6">
        <v>16558.521769999999</v>
      </c>
      <c r="E30" s="6">
        <v>9896.253381238299</v>
      </c>
      <c r="F30" s="7">
        <v>35353.11157466485</v>
      </c>
      <c r="G30" s="6">
        <v>19404</v>
      </c>
      <c r="H30" s="6">
        <v>12530</v>
      </c>
      <c r="I30" s="7">
        <v>44708</v>
      </c>
      <c r="J30" s="7">
        <v>15305</v>
      </c>
      <c r="K30" s="7">
        <v>8436</v>
      </c>
      <c r="L30" s="7">
        <v>30277</v>
      </c>
      <c r="M30" s="55">
        <v>-14.66</v>
      </c>
      <c r="N30" s="55">
        <v>-21.02</v>
      </c>
      <c r="O30" s="55">
        <v>-20.92</v>
      </c>
      <c r="P30" s="55">
        <v>8.19</v>
      </c>
      <c r="Q30" s="55">
        <v>17.309999999999999</v>
      </c>
      <c r="R30" s="55">
        <v>16.77</v>
      </c>
      <c r="S30" s="15">
        <v>1694.8760331238764</v>
      </c>
      <c r="T30" s="9">
        <v>1730.052116719155</v>
      </c>
      <c r="U30" s="9">
        <v>1715.9129692832764</v>
      </c>
      <c r="W30" s="11"/>
    </row>
    <row r="31" spans="1:23" x14ac:dyDescent="0.5">
      <c r="A31" s="8"/>
      <c r="B31" s="3" t="s">
        <v>36</v>
      </c>
      <c r="C31" s="12" t="s">
        <v>9</v>
      </c>
      <c r="D31" s="6">
        <v>7013.5167402000006</v>
      </c>
      <c r="E31" s="6">
        <v>9532.4681053490003</v>
      </c>
      <c r="F31" s="7">
        <v>34047.897322685043</v>
      </c>
      <c r="G31" s="6">
        <v>5843</v>
      </c>
      <c r="H31" s="6">
        <v>8161</v>
      </c>
      <c r="I31" s="7">
        <v>29113</v>
      </c>
      <c r="J31" s="7">
        <v>7709</v>
      </c>
      <c r="K31" s="7">
        <v>10384</v>
      </c>
      <c r="L31" s="7">
        <v>37265</v>
      </c>
      <c r="M31" s="55">
        <v>20.03</v>
      </c>
      <c r="N31" s="55">
        <v>16.809999999999999</v>
      </c>
      <c r="O31" s="55">
        <v>16.95</v>
      </c>
      <c r="P31" s="55">
        <v>-9.02</v>
      </c>
      <c r="Q31" s="55">
        <v>-8.1999999999999993</v>
      </c>
      <c r="R31" s="55">
        <v>-8.6300000000000008</v>
      </c>
      <c r="S31" s="15">
        <v>1381.716584829413</v>
      </c>
      <c r="T31" s="9">
        <v>1368.5827117156648</v>
      </c>
      <c r="U31" s="9">
        <v>1282.6508961220713</v>
      </c>
      <c r="W31" s="11"/>
    </row>
    <row r="32" spans="1:23" x14ac:dyDescent="0.5">
      <c r="A32" s="8"/>
      <c r="B32" s="3" t="s">
        <v>88</v>
      </c>
      <c r="C32" s="12" t="s">
        <v>69</v>
      </c>
      <c r="D32" s="13">
        <v>873298</v>
      </c>
      <c r="E32" s="13">
        <v>9402.8097233356984</v>
      </c>
      <c r="F32" s="7">
        <v>33558.324227159683</v>
      </c>
      <c r="G32" s="7">
        <v>561425</v>
      </c>
      <c r="H32" s="7">
        <v>6182</v>
      </c>
      <c r="I32" s="7">
        <v>22035</v>
      </c>
      <c r="J32" s="7">
        <v>581606</v>
      </c>
      <c r="K32" s="7">
        <v>5745</v>
      </c>
      <c r="L32" s="7">
        <v>20619</v>
      </c>
      <c r="M32" s="54">
        <v>55.55</v>
      </c>
      <c r="N32" s="54">
        <v>52.1</v>
      </c>
      <c r="O32" s="54">
        <v>52.3</v>
      </c>
      <c r="P32" s="54">
        <v>50.15</v>
      </c>
      <c r="Q32" s="54">
        <v>63.67</v>
      </c>
      <c r="R32" s="54">
        <v>62.75</v>
      </c>
      <c r="S32" s="15">
        <v>1004.7901913392825</v>
      </c>
      <c r="T32" s="9">
        <v>904.71204188481681</v>
      </c>
      <c r="U32" s="9">
        <v>925.74257425742576</v>
      </c>
      <c r="W32" s="11"/>
    </row>
    <row r="33" spans="1:24" x14ac:dyDescent="0.5">
      <c r="A33" s="8"/>
      <c r="B33" s="3" t="s">
        <v>14</v>
      </c>
      <c r="C33" s="12" t="s">
        <v>9</v>
      </c>
      <c r="D33" s="6">
        <v>92489.598387099963</v>
      </c>
      <c r="E33" s="6">
        <v>6670.2327545516055</v>
      </c>
      <c r="F33" s="7">
        <v>23826.350177646389</v>
      </c>
      <c r="G33" s="6">
        <v>53737</v>
      </c>
      <c r="H33" s="6">
        <v>4564</v>
      </c>
      <c r="I33" s="7">
        <v>16283</v>
      </c>
      <c r="J33" s="7">
        <v>140823</v>
      </c>
      <c r="K33" s="7">
        <v>9495</v>
      </c>
      <c r="L33" s="7">
        <v>34076</v>
      </c>
      <c r="M33" s="55">
        <v>72.12</v>
      </c>
      <c r="N33" s="55">
        <v>46.15</v>
      </c>
      <c r="O33" s="55">
        <v>46.33</v>
      </c>
      <c r="P33" s="55">
        <v>-34.32</v>
      </c>
      <c r="Q33" s="55">
        <v>-29.75</v>
      </c>
      <c r="R33" s="55">
        <v>-30.08</v>
      </c>
      <c r="S33" s="15">
        <v>14242.741226987415</v>
      </c>
      <c r="T33" s="9">
        <v>14460.017321016167</v>
      </c>
      <c r="U33" s="9">
        <v>14308.488612836438</v>
      </c>
      <c r="W33" s="11"/>
    </row>
    <row r="34" spans="1:24" x14ac:dyDescent="0.5">
      <c r="A34" s="8"/>
      <c r="B34" s="3" t="s">
        <v>61</v>
      </c>
      <c r="C34" s="12" t="s">
        <v>62</v>
      </c>
      <c r="D34" s="7">
        <v>2569.2340083999998</v>
      </c>
      <c r="E34" s="7">
        <v>5783.104168678502</v>
      </c>
      <c r="F34" s="7">
        <v>20656.286384700419</v>
      </c>
      <c r="G34" s="7">
        <v>2350</v>
      </c>
      <c r="H34" s="7">
        <v>5275</v>
      </c>
      <c r="I34" s="7">
        <v>18814</v>
      </c>
      <c r="J34" s="7">
        <v>1140</v>
      </c>
      <c r="K34" s="7">
        <v>5210</v>
      </c>
      <c r="L34" s="7">
        <v>18701</v>
      </c>
      <c r="M34" s="54">
        <v>9.33</v>
      </c>
      <c r="N34" s="54">
        <v>9.6300000000000008</v>
      </c>
      <c r="O34" s="54">
        <v>9.7899999999999991</v>
      </c>
      <c r="P34" s="54">
        <v>125.37</v>
      </c>
      <c r="Q34" s="54">
        <v>11</v>
      </c>
      <c r="R34" s="54">
        <v>10.46</v>
      </c>
      <c r="S34" s="15">
        <v>1359.1566768082123</v>
      </c>
      <c r="T34" s="9">
        <v>1396.7140167722062</v>
      </c>
      <c r="U34" s="9">
        <v>1346.9970164742508</v>
      </c>
      <c r="W34" s="11"/>
    </row>
    <row r="35" spans="1:24" x14ac:dyDescent="0.5">
      <c r="A35" s="8"/>
      <c r="B35" s="3" t="s">
        <v>18</v>
      </c>
      <c r="C35" s="12" t="s">
        <v>9</v>
      </c>
      <c r="D35" s="59">
        <v>20582.535962700007</v>
      </c>
      <c r="E35" s="6">
        <v>5695.9323676455051</v>
      </c>
      <c r="F35" s="7">
        <v>20345.365718578349</v>
      </c>
      <c r="G35" s="59">
        <v>16648</v>
      </c>
      <c r="H35" s="6">
        <v>4928</v>
      </c>
      <c r="I35" s="7">
        <v>17579</v>
      </c>
      <c r="J35" s="7">
        <v>15637</v>
      </c>
      <c r="K35" s="7">
        <v>4710</v>
      </c>
      <c r="L35" s="7">
        <v>16902</v>
      </c>
      <c r="M35" s="55">
        <v>23.63</v>
      </c>
      <c r="N35" s="55">
        <v>15.58</v>
      </c>
      <c r="O35" s="55">
        <v>15.74</v>
      </c>
      <c r="P35" s="55">
        <v>31.63</v>
      </c>
      <c r="Q35" s="55">
        <v>20.93</v>
      </c>
      <c r="R35" s="55">
        <v>20.37</v>
      </c>
      <c r="S35" s="15"/>
      <c r="W35" s="11"/>
    </row>
    <row r="36" spans="1:24" x14ac:dyDescent="0.5">
      <c r="A36" s="8"/>
      <c r="B36" s="3" t="s">
        <v>34</v>
      </c>
      <c r="C36" s="12" t="s">
        <v>9</v>
      </c>
      <c r="D36" s="6">
        <v>3816.4638841000001</v>
      </c>
      <c r="E36" s="6">
        <v>3834.7454763443002</v>
      </c>
      <c r="F36" s="7">
        <v>13696.18972166909</v>
      </c>
      <c r="G36" s="6">
        <v>2865</v>
      </c>
      <c r="H36" s="6">
        <v>2592</v>
      </c>
      <c r="I36" s="7">
        <v>9247</v>
      </c>
      <c r="J36" s="7">
        <v>5050</v>
      </c>
      <c r="K36" s="7">
        <v>4675</v>
      </c>
      <c r="L36" s="7">
        <v>16778</v>
      </c>
      <c r="M36" s="55">
        <v>33.21</v>
      </c>
      <c r="N36" s="55">
        <v>47.95</v>
      </c>
      <c r="O36" s="55">
        <v>48.11</v>
      </c>
      <c r="P36" s="55">
        <v>-24.43</v>
      </c>
      <c r="Q36" s="55">
        <v>-17.97</v>
      </c>
      <c r="R36" s="55">
        <v>-18.37</v>
      </c>
      <c r="S36" s="15"/>
      <c r="T36" s="9"/>
      <c r="U36" s="9"/>
      <c r="W36" s="11"/>
    </row>
    <row r="37" spans="1:24" x14ac:dyDescent="0.5">
      <c r="A37" s="8"/>
      <c r="B37" s="3" t="s">
        <v>15</v>
      </c>
      <c r="C37" s="12" t="s">
        <v>9</v>
      </c>
      <c r="D37" s="6">
        <v>4032.2507600000004</v>
      </c>
      <c r="E37" s="6">
        <v>3775.1510077550001</v>
      </c>
      <c r="F37" s="7">
        <v>13478.679569129801</v>
      </c>
      <c r="G37" s="6">
        <v>3130</v>
      </c>
      <c r="H37" s="6">
        <v>3173</v>
      </c>
      <c r="I37" s="7">
        <v>11316</v>
      </c>
      <c r="J37" s="7">
        <v>2617</v>
      </c>
      <c r="K37" s="7">
        <v>3085</v>
      </c>
      <c r="L37" s="7">
        <v>11071</v>
      </c>
      <c r="M37" s="55">
        <v>28.83</v>
      </c>
      <c r="N37" s="55">
        <v>18.98</v>
      </c>
      <c r="O37" s="55">
        <v>19.11</v>
      </c>
      <c r="P37" s="55">
        <v>54.08</v>
      </c>
      <c r="Q37" s="55">
        <v>22.37</v>
      </c>
      <c r="R37" s="55">
        <v>21.75</v>
      </c>
      <c r="S37" s="15" t="s">
        <v>132</v>
      </c>
      <c r="T37" s="9" t="s">
        <v>132</v>
      </c>
      <c r="U37" s="9" t="s">
        <v>132</v>
      </c>
      <c r="W37" s="11"/>
    </row>
    <row r="38" spans="1:24" x14ac:dyDescent="0.5">
      <c r="A38" s="8"/>
      <c r="B38" s="3" t="s">
        <v>53</v>
      </c>
      <c r="C38" s="12" t="s">
        <v>9</v>
      </c>
      <c r="D38" s="6">
        <v>584.11077849999992</v>
      </c>
      <c r="E38" s="6">
        <v>2941.6926366295997</v>
      </c>
      <c r="F38" s="7">
        <v>10508.49253323708</v>
      </c>
      <c r="G38" s="6">
        <v>679</v>
      </c>
      <c r="H38" s="6">
        <v>2648</v>
      </c>
      <c r="I38" s="7">
        <v>9447</v>
      </c>
      <c r="J38" s="7">
        <v>779</v>
      </c>
      <c r="K38" s="7">
        <v>3146</v>
      </c>
      <c r="L38" s="7">
        <v>11292</v>
      </c>
      <c r="M38" s="55">
        <v>-13.97</v>
      </c>
      <c r="N38" s="55">
        <v>11.09</v>
      </c>
      <c r="O38" s="55">
        <v>11.24</v>
      </c>
      <c r="P38" s="55">
        <v>-25.02</v>
      </c>
      <c r="Q38" s="55">
        <v>-6.49</v>
      </c>
      <c r="R38" s="55">
        <v>-6.94</v>
      </c>
      <c r="S38" s="15">
        <v>101.94831146232202</v>
      </c>
      <c r="T38" s="9">
        <v>115.67198597915321</v>
      </c>
      <c r="U38" s="9">
        <v>129.95521090982018</v>
      </c>
      <c r="W38" s="11"/>
    </row>
    <row r="39" spans="1:24" x14ac:dyDescent="0.5">
      <c r="A39" s="8"/>
      <c r="B39" s="3" t="s">
        <v>17</v>
      </c>
      <c r="C39" s="12" t="s">
        <v>9</v>
      </c>
      <c r="D39" s="6">
        <v>2669.3677775000001</v>
      </c>
      <c r="E39" s="6">
        <v>2373.8747119646082</v>
      </c>
      <c r="F39" s="7">
        <v>8478.6694819462646</v>
      </c>
      <c r="G39" s="6">
        <v>2835</v>
      </c>
      <c r="H39" s="6">
        <v>2095</v>
      </c>
      <c r="I39" s="7">
        <v>7475</v>
      </c>
      <c r="J39" s="7">
        <v>2545</v>
      </c>
      <c r="K39" s="7">
        <v>2315</v>
      </c>
      <c r="L39" s="7">
        <v>8307</v>
      </c>
      <c r="M39" s="55">
        <v>-5.84</v>
      </c>
      <c r="N39" s="55">
        <v>13.31</v>
      </c>
      <c r="O39" s="55">
        <v>13.43</v>
      </c>
      <c r="P39" s="55">
        <v>4.8899999999999997</v>
      </c>
      <c r="Q39" s="55">
        <v>2.54</v>
      </c>
      <c r="R39" s="55">
        <v>2.0699999999999998</v>
      </c>
      <c r="S39" s="15">
        <v>152.20464000000001</v>
      </c>
      <c r="T39" s="9" t="s">
        <v>132</v>
      </c>
      <c r="U39" s="9">
        <v>184.59069020866772</v>
      </c>
      <c r="W39" s="11"/>
    </row>
    <row r="40" spans="1:24" x14ac:dyDescent="0.5">
      <c r="A40" s="8"/>
      <c r="B40" s="3" t="s">
        <v>44</v>
      </c>
      <c r="C40" s="12" t="s">
        <v>9</v>
      </c>
      <c r="D40" s="6">
        <v>13533.95</v>
      </c>
      <c r="E40" s="6">
        <v>2059.9299875280003</v>
      </c>
      <c r="F40" s="7">
        <v>7351.6416399999998</v>
      </c>
      <c r="G40" s="6">
        <v>0</v>
      </c>
      <c r="H40" s="6">
        <v>0</v>
      </c>
      <c r="I40" s="7">
        <v>0</v>
      </c>
      <c r="J40" s="7">
        <v>17444</v>
      </c>
      <c r="K40" s="7">
        <v>3220</v>
      </c>
      <c r="L40" s="7">
        <v>11557</v>
      </c>
      <c r="M40" s="55">
        <v>0</v>
      </c>
      <c r="N40" s="55">
        <v>0</v>
      </c>
      <c r="O40" s="55">
        <v>0</v>
      </c>
      <c r="P40" s="55">
        <v>-22.41</v>
      </c>
      <c r="Q40" s="55">
        <v>-36.03</v>
      </c>
      <c r="R40" s="55">
        <v>-36.39</v>
      </c>
      <c r="S40" s="15" t="s">
        <v>132</v>
      </c>
      <c r="T40" s="9" t="s">
        <v>132</v>
      </c>
      <c r="U40" s="9" t="s">
        <v>132</v>
      </c>
      <c r="W40" s="11"/>
    </row>
    <row r="41" spans="1:24" x14ac:dyDescent="0.5">
      <c r="A41" s="8"/>
      <c r="B41" s="3" t="s">
        <v>67</v>
      </c>
      <c r="C41" s="12" t="s">
        <v>7</v>
      </c>
      <c r="D41" s="54"/>
      <c r="E41" s="13">
        <v>1560.1065424958001</v>
      </c>
      <c r="F41" s="7">
        <v>5572.5488427768551</v>
      </c>
      <c r="G41" s="54"/>
      <c r="H41" s="13">
        <v>1325</v>
      </c>
      <c r="I41" s="7">
        <v>4728</v>
      </c>
      <c r="J41" s="54"/>
      <c r="K41" s="7">
        <v>1493</v>
      </c>
      <c r="L41" s="7">
        <v>5357</v>
      </c>
      <c r="M41" s="54"/>
      <c r="N41" s="54">
        <v>17.739999999999998</v>
      </c>
      <c r="O41" s="54">
        <v>17.86</v>
      </c>
      <c r="P41" s="54" t="s">
        <v>4</v>
      </c>
      <c r="Q41" s="54">
        <v>4.49</v>
      </c>
      <c r="R41" s="54">
        <v>4.0199999999999996</v>
      </c>
      <c r="S41" s="15">
        <v>6004.5893468196537</v>
      </c>
      <c r="T41" s="9">
        <v>8352.6011560693642</v>
      </c>
      <c r="U41" s="9">
        <v>3946.0580912863074</v>
      </c>
      <c r="W41" s="11"/>
    </row>
    <row r="42" spans="1:24" x14ac:dyDescent="0.5">
      <c r="A42" s="8"/>
      <c r="B42" s="3" t="s">
        <v>48</v>
      </c>
      <c r="C42" s="12" t="s">
        <v>27</v>
      </c>
      <c r="D42" s="6">
        <v>190.13083359999996</v>
      </c>
      <c r="E42" s="6">
        <v>1141.6575779365</v>
      </c>
      <c r="F42" s="7">
        <v>4077.3132514735103</v>
      </c>
      <c r="G42" s="6">
        <v>173</v>
      </c>
      <c r="H42" s="7">
        <v>1445</v>
      </c>
      <c r="I42" s="7">
        <v>5154</v>
      </c>
      <c r="J42" s="7">
        <v>241</v>
      </c>
      <c r="K42" s="7">
        <v>951</v>
      </c>
      <c r="L42" s="7">
        <v>3414</v>
      </c>
      <c r="M42" s="55">
        <v>9.9</v>
      </c>
      <c r="N42" s="55">
        <v>-20.99</v>
      </c>
      <c r="O42" s="55">
        <v>-20.89</v>
      </c>
      <c r="P42" s="55">
        <v>-21.11</v>
      </c>
      <c r="Q42" s="55">
        <v>20.05</v>
      </c>
      <c r="R42" s="55">
        <v>19.43</v>
      </c>
      <c r="S42" s="15"/>
      <c r="T42" s="9"/>
      <c r="U42" s="9"/>
      <c r="W42" s="11"/>
    </row>
    <row r="43" spans="1:24" x14ac:dyDescent="0.5">
      <c r="A43" s="8"/>
      <c r="B43" s="3" t="s">
        <v>29</v>
      </c>
      <c r="C43" s="12" t="s">
        <v>9</v>
      </c>
      <c r="D43" s="7">
        <v>811</v>
      </c>
      <c r="E43" s="7">
        <v>843.65945130899991</v>
      </c>
      <c r="F43" s="7">
        <v>3013.4838291345754</v>
      </c>
      <c r="G43" s="7">
        <v>656</v>
      </c>
      <c r="H43" s="7">
        <v>740</v>
      </c>
      <c r="I43" s="7">
        <v>2640</v>
      </c>
      <c r="J43" s="7">
        <v>1087</v>
      </c>
      <c r="K43" s="7">
        <v>817</v>
      </c>
      <c r="L43" s="7">
        <v>2933</v>
      </c>
      <c r="M43" s="55">
        <v>23.63</v>
      </c>
      <c r="N43" s="55">
        <v>14.01</v>
      </c>
      <c r="O43" s="55">
        <v>14.15</v>
      </c>
      <c r="P43" s="55">
        <v>-25.39</v>
      </c>
      <c r="Q43" s="55">
        <v>3.26</v>
      </c>
      <c r="R43" s="55">
        <v>2.74</v>
      </c>
      <c r="S43" s="15">
        <v>5036.1896148944288</v>
      </c>
      <c r="T43" s="9">
        <v>3899.8527245949927</v>
      </c>
      <c r="U43" s="9">
        <v>4038.510911424904</v>
      </c>
      <c r="W43" s="11"/>
    </row>
    <row r="44" spans="1:24" x14ac:dyDescent="0.5">
      <c r="A44" s="8"/>
      <c r="B44" s="3" t="s">
        <v>84</v>
      </c>
      <c r="C44" s="12" t="s">
        <v>7</v>
      </c>
      <c r="D44" s="54"/>
      <c r="E44" s="13">
        <v>704.79137325480008</v>
      </c>
      <c r="F44" s="7">
        <v>2518.8168655027212</v>
      </c>
      <c r="G44" s="54"/>
      <c r="H44" s="13">
        <v>155</v>
      </c>
      <c r="I44" s="7">
        <v>554</v>
      </c>
      <c r="J44" s="54"/>
      <c r="K44" s="7">
        <v>162</v>
      </c>
      <c r="L44" s="7">
        <v>583</v>
      </c>
      <c r="M44" s="54"/>
      <c r="N44" s="54">
        <v>354.7</v>
      </c>
      <c r="O44" s="54">
        <v>354.66</v>
      </c>
      <c r="P44" s="54" t="s">
        <v>56</v>
      </c>
      <c r="Q44" s="54">
        <v>335.06</v>
      </c>
      <c r="R44" s="54">
        <v>332.04</v>
      </c>
      <c r="W44" s="11"/>
      <c r="X44" s="2"/>
    </row>
    <row r="45" spans="1:24" x14ac:dyDescent="0.5">
      <c r="A45" s="8"/>
      <c r="B45" s="3" t="s">
        <v>89</v>
      </c>
      <c r="C45" s="12" t="s">
        <v>69</v>
      </c>
      <c r="D45" s="13">
        <v>1554.297</v>
      </c>
      <c r="E45" s="13">
        <v>694.79289026619995</v>
      </c>
      <c r="F45" s="7">
        <v>2481.5622955203276</v>
      </c>
      <c r="G45" s="7">
        <v>1029</v>
      </c>
      <c r="H45" s="13">
        <v>496</v>
      </c>
      <c r="I45" s="7">
        <v>1769</v>
      </c>
      <c r="J45" s="7">
        <v>1686</v>
      </c>
      <c r="K45" s="7">
        <v>851</v>
      </c>
      <c r="L45" s="7">
        <v>3055</v>
      </c>
      <c r="M45" s="54">
        <v>51.05</v>
      </c>
      <c r="N45" s="54">
        <v>40.08</v>
      </c>
      <c r="O45" s="54">
        <v>40.28</v>
      </c>
      <c r="P45" s="54">
        <v>-7.81</v>
      </c>
      <c r="Q45" s="54">
        <v>-18.36</v>
      </c>
      <c r="R45" s="54">
        <v>-18.77</v>
      </c>
      <c r="S45" s="15">
        <v>2250.9059703284688</v>
      </c>
      <c r="T45" s="9">
        <v>2244.6808510638298</v>
      </c>
      <c r="U45" s="9">
        <v>4570.1754385964914</v>
      </c>
      <c r="W45" s="11"/>
    </row>
    <row r="46" spans="1:24" x14ac:dyDescent="0.5">
      <c r="A46" s="8"/>
      <c r="B46" s="3" t="s">
        <v>86</v>
      </c>
      <c r="C46" s="12" t="s">
        <v>69</v>
      </c>
      <c r="D46" s="66">
        <v>8605.4050000000007</v>
      </c>
      <c r="E46" s="13">
        <v>317.48744273140005</v>
      </c>
      <c r="F46" s="7">
        <v>1133.5589537803069</v>
      </c>
      <c r="G46" s="7">
        <v>1306</v>
      </c>
      <c r="H46" s="13">
        <v>41</v>
      </c>
      <c r="I46" s="7">
        <v>146</v>
      </c>
      <c r="J46" s="7">
        <v>7819</v>
      </c>
      <c r="K46" s="7">
        <v>286</v>
      </c>
      <c r="L46" s="7">
        <v>1026</v>
      </c>
      <c r="M46" s="54">
        <v>558.91</v>
      </c>
      <c r="N46" s="54">
        <v>674.36</v>
      </c>
      <c r="O46" s="54">
        <v>676.41</v>
      </c>
      <c r="P46" s="54">
        <v>10.06</v>
      </c>
      <c r="Q46" s="54">
        <v>11.01</v>
      </c>
      <c r="R46" s="54">
        <v>10.48</v>
      </c>
      <c r="T46" s="9"/>
      <c r="U46" s="9"/>
      <c r="W46" s="11"/>
      <c r="X46" s="2"/>
    </row>
    <row r="47" spans="1:24" ht="21.65" customHeight="1" x14ac:dyDescent="0.5">
      <c r="A47" s="8"/>
      <c r="B47" s="3" t="s">
        <v>83</v>
      </c>
      <c r="C47" s="12" t="s">
        <v>110</v>
      </c>
      <c r="D47" s="13">
        <v>191.34827370000014</v>
      </c>
      <c r="E47" s="13">
        <v>231.34460829089986</v>
      </c>
      <c r="F47" s="7">
        <v>826.16552302817627</v>
      </c>
      <c r="G47" s="7">
        <v>79</v>
      </c>
      <c r="H47" s="13">
        <v>150</v>
      </c>
      <c r="I47" s="7">
        <v>534</v>
      </c>
      <c r="J47" s="7">
        <v>160</v>
      </c>
      <c r="K47" s="7">
        <v>361</v>
      </c>
      <c r="L47" s="7">
        <v>1296</v>
      </c>
      <c r="M47" s="54">
        <v>142.21</v>
      </c>
      <c r="N47" s="54">
        <v>54.23</v>
      </c>
      <c r="O47" s="54">
        <v>54.71</v>
      </c>
      <c r="P47" s="54">
        <v>19.59</v>
      </c>
      <c r="Q47" s="54">
        <v>-35.92</v>
      </c>
      <c r="R47" s="54">
        <v>-36.25</v>
      </c>
      <c r="T47" s="9"/>
      <c r="U47" s="9"/>
      <c r="W47" s="11"/>
    </row>
    <row r="48" spans="1:24" x14ac:dyDescent="0.5">
      <c r="A48" s="8"/>
      <c r="B48" s="3" t="s">
        <v>85</v>
      </c>
      <c r="C48" s="12" t="s">
        <v>77</v>
      </c>
      <c r="D48" s="66">
        <v>84</v>
      </c>
      <c r="E48" s="13">
        <v>193.14490001990004</v>
      </c>
      <c r="F48" s="7">
        <v>689.85729846968161</v>
      </c>
      <c r="G48" s="7">
        <v>85</v>
      </c>
      <c r="H48" s="13">
        <v>199</v>
      </c>
      <c r="I48" s="7">
        <v>710</v>
      </c>
      <c r="J48" s="7">
        <v>51</v>
      </c>
      <c r="K48" s="7">
        <v>148</v>
      </c>
      <c r="L48" s="7">
        <v>531</v>
      </c>
      <c r="M48" s="54">
        <v>-1.18</v>
      </c>
      <c r="N48" s="54">
        <v>-2.94</v>
      </c>
      <c r="O48" s="54">
        <v>-2.84</v>
      </c>
      <c r="P48" s="54">
        <v>64.709999999999994</v>
      </c>
      <c r="Q48" s="54">
        <v>30.5</v>
      </c>
      <c r="R48" s="54">
        <v>29.92</v>
      </c>
      <c r="S48" s="15">
        <v>755.80782252982783</v>
      </c>
      <c r="T48" s="9">
        <v>762.23776223776224</v>
      </c>
      <c r="U48" s="9">
        <v>896.55172413793105</v>
      </c>
      <c r="W48" s="11"/>
    </row>
    <row r="49" spans="1:23" x14ac:dyDescent="0.5">
      <c r="A49" s="8"/>
      <c r="B49" s="3" t="s">
        <v>68</v>
      </c>
      <c r="C49" s="12" t="s">
        <v>69</v>
      </c>
      <c r="D49" s="13">
        <v>146.52956079999998</v>
      </c>
      <c r="E49" s="13">
        <v>110.7481882845</v>
      </c>
      <c r="F49" s="7">
        <v>395.55956277174596</v>
      </c>
      <c r="G49" s="13">
        <v>143</v>
      </c>
      <c r="H49" s="13">
        <v>109</v>
      </c>
      <c r="I49" s="7">
        <v>387</v>
      </c>
      <c r="J49" s="7">
        <v>87</v>
      </c>
      <c r="K49" s="7">
        <v>78</v>
      </c>
      <c r="L49" s="7">
        <v>281</v>
      </c>
      <c r="M49" s="54">
        <v>2.4700000000000002</v>
      </c>
      <c r="N49" s="54">
        <v>1.6</v>
      </c>
      <c r="O49" s="54">
        <v>2.21</v>
      </c>
      <c r="P49" s="54">
        <v>68.42</v>
      </c>
      <c r="Q49" s="54">
        <v>41.98</v>
      </c>
      <c r="R49" s="54">
        <v>40.770000000000003</v>
      </c>
      <c r="T49" s="9"/>
      <c r="U49" s="9"/>
      <c r="W49" s="11"/>
    </row>
    <row r="50" spans="1:23" x14ac:dyDescent="0.5">
      <c r="A50" s="8"/>
      <c r="B50" s="3" t="s">
        <v>87</v>
      </c>
      <c r="C50" s="12" t="s">
        <v>7</v>
      </c>
      <c r="D50" s="54"/>
      <c r="E50" s="7">
        <v>24.688218750000001</v>
      </c>
      <c r="F50" s="7">
        <v>88.125</v>
      </c>
      <c r="G50" s="54"/>
      <c r="H50" s="7">
        <v>0</v>
      </c>
      <c r="I50" s="7">
        <v>0</v>
      </c>
      <c r="J50" s="54"/>
      <c r="K50" s="7">
        <v>0</v>
      </c>
      <c r="L50" s="7">
        <v>0</v>
      </c>
      <c r="M50" s="54"/>
      <c r="N50" s="54">
        <v>100</v>
      </c>
      <c r="O50" s="54">
        <v>100</v>
      </c>
      <c r="P50" s="54" t="s">
        <v>115</v>
      </c>
      <c r="Q50" s="54">
        <v>100</v>
      </c>
      <c r="R50" s="54">
        <v>100</v>
      </c>
      <c r="T50" s="9"/>
      <c r="U50" s="9"/>
      <c r="W50" s="11"/>
    </row>
    <row r="51" spans="1:23" x14ac:dyDescent="0.5">
      <c r="A51" s="8"/>
      <c r="B51" s="3" t="s">
        <v>105</v>
      </c>
      <c r="C51" s="12" t="s">
        <v>9</v>
      </c>
      <c r="D51" s="6">
        <v>0</v>
      </c>
      <c r="E51" s="7">
        <v>0</v>
      </c>
      <c r="F51" s="7">
        <v>0</v>
      </c>
      <c r="G51" s="6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55">
        <v>0</v>
      </c>
      <c r="N51" s="55">
        <v>0</v>
      </c>
      <c r="O51" s="55">
        <v>0</v>
      </c>
      <c r="P51" s="55">
        <v>0</v>
      </c>
      <c r="Q51" s="55">
        <v>0</v>
      </c>
      <c r="R51" s="55">
        <v>0</v>
      </c>
      <c r="S51" s="15">
        <v>1209.023754526298</v>
      </c>
      <c r="T51" s="9">
        <v>1898.7341772151897</v>
      </c>
      <c r="U51" s="9">
        <v>2256.25</v>
      </c>
      <c r="W51" s="11"/>
    </row>
    <row r="52" spans="1:23" x14ac:dyDescent="0.5">
      <c r="A52" s="8"/>
      <c r="B52" s="3" t="s">
        <v>16</v>
      </c>
      <c r="C52" s="12" t="s">
        <v>9</v>
      </c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7">
        <v>0</v>
      </c>
      <c r="J52" s="7">
        <v>0</v>
      </c>
      <c r="K52" s="7">
        <v>0</v>
      </c>
      <c r="L52" s="7">
        <v>0</v>
      </c>
      <c r="M52" s="55">
        <v>0</v>
      </c>
      <c r="N52" s="55">
        <v>0</v>
      </c>
      <c r="O52" s="55">
        <v>0</v>
      </c>
      <c r="P52" s="55">
        <v>0</v>
      </c>
      <c r="Q52" s="55">
        <v>0</v>
      </c>
      <c r="R52" s="55">
        <v>0</v>
      </c>
      <c r="T52" s="9"/>
      <c r="U52" s="9"/>
      <c r="W52" s="11"/>
    </row>
    <row r="53" spans="1:23" x14ac:dyDescent="0.5">
      <c r="A53" s="8"/>
      <c r="B53" s="3" t="s">
        <v>19</v>
      </c>
      <c r="C53" s="12" t="s">
        <v>9</v>
      </c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7">
        <v>0</v>
      </c>
      <c r="J53" s="7">
        <v>124795</v>
      </c>
      <c r="K53" s="7">
        <v>17927</v>
      </c>
      <c r="L53" s="7">
        <v>64338</v>
      </c>
      <c r="M53" s="55">
        <v>0</v>
      </c>
      <c r="N53" s="55">
        <v>0</v>
      </c>
      <c r="O53" s="55">
        <v>0</v>
      </c>
      <c r="P53" s="55">
        <v>-100</v>
      </c>
      <c r="Q53" s="55">
        <v>-100</v>
      </c>
      <c r="R53" s="55">
        <v>-100</v>
      </c>
      <c r="S53" s="15">
        <v>2299.3440478559528</v>
      </c>
      <c r="T53" s="9">
        <v>2341.1764705882356</v>
      </c>
      <c r="U53" s="9">
        <v>2901.9607843137255</v>
      </c>
      <c r="W53" s="11"/>
    </row>
    <row r="54" spans="1:23" x14ac:dyDescent="0.5">
      <c r="A54" s="8"/>
      <c r="B54" s="3" t="s">
        <v>25</v>
      </c>
      <c r="C54" s="12" t="s">
        <v>9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55">
        <v>0</v>
      </c>
      <c r="N54" s="55">
        <v>0</v>
      </c>
      <c r="O54" s="55">
        <v>0</v>
      </c>
      <c r="P54" s="55">
        <v>0</v>
      </c>
      <c r="Q54" s="55">
        <v>0</v>
      </c>
      <c r="R54" s="55">
        <v>0</v>
      </c>
      <c r="S54" s="15">
        <v>36.893957080625491</v>
      </c>
      <c r="T54" s="9">
        <v>31.393568147013781</v>
      </c>
      <c r="U54" s="9">
        <v>36.577567463870061</v>
      </c>
      <c r="W54" s="11"/>
    </row>
    <row r="55" spans="1:23" x14ac:dyDescent="0.5">
      <c r="A55" s="8"/>
      <c r="B55" s="3" t="s">
        <v>28</v>
      </c>
      <c r="C55" s="12" t="s">
        <v>9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55">
        <v>0</v>
      </c>
      <c r="N55" s="55">
        <v>0</v>
      </c>
      <c r="O55" s="55">
        <v>0</v>
      </c>
      <c r="P55" s="55">
        <v>0</v>
      </c>
      <c r="Q55" s="55">
        <v>0</v>
      </c>
      <c r="R55" s="55">
        <v>0</v>
      </c>
      <c r="T55" s="9"/>
      <c r="U55" s="9"/>
      <c r="W55" s="11"/>
    </row>
    <row r="56" spans="1:23" x14ac:dyDescent="0.5">
      <c r="A56" s="8"/>
      <c r="B56" s="3" t="s">
        <v>42</v>
      </c>
      <c r="C56" s="12" t="s">
        <v>9</v>
      </c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7">
        <v>0</v>
      </c>
      <c r="J56" s="7">
        <v>0</v>
      </c>
      <c r="K56" s="7">
        <v>0</v>
      </c>
      <c r="L56" s="7">
        <v>0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0</v>
      </c>
      <c r="S56" s="15">
        <v>10.767011631007627</v>
      </c>
      <c r="T56" s="9">
        <v>11.011265974974396</v>
      </c>
      <c r="U56" s="9">
        <v>9.8778210678706877</v>
      </c>
      <c r="W56" s="11"/>
    </row>
    <row r="57" spans="1:23" x14ac:dyDescent="0.5">
      <c r="A57" s="8"/>
      <c r="B57" s="3" t="s">
        <v>45</v>
      </c>
      <c r="C57" s="12" t="s">
        <v>9</v>
      </c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7">
        <v>0</v>
      </c>
      <c r="J57" s="7">
        <v>0</v>
      </c>
      <c r="K57" s="7">
        <v>0</v>
      </c>
      <c r="L57" s="7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15">
        <v>447.01423876273321</v>
      </c>
      <c r="T57" s="9">
        <v>482.02137998056367</v>
      </c>
      <c r="U57" s="9">
        <v>504.74495848161325</v>
      </c>
      <c r="W57" s="11"/>
    </row>
    <row r="58" spans="1:23" x14ac:dyDescent="0.5">
      <c r="C58" s="56"/>
      <c r="D58" s="7"/>
      <c r="E58" s="7"/>
      <c r="F58" s="7"/>
      <c r="G58" s="7"/>
      <c r="H58" s="7"/>
      <c r="I58" s="7"/>
      <c r="J58" s="7"/>
      <c r="K58" s="7"/>
      <c r="L58" s="7"/>
      <c r="M58" s="54"/>
      <c r="N58" s="54"/>
      <c r="O58" s="54"/>
      <c r="P58" s="54"/>
      <c r="Q58" s="54"/>
      <c r="R58" s="54"/>
      <c r="W58" s="11"/>
    </row>
    <row r="59" spans="1:23" x14ac:dyDescent="0.5">
      <c r="A59" s="3"/>
      <c r="B59" s="3" t="s">
        <v>90</v>
      </c>
      <c r="C59" s="12"/>
      <c r="D59" s="2"/>
      <c r="E59" s="7">
        <v>61693.755596193136</v>
      </c>
      <c r="F59" s="7">
        <v>220712.73553640209</v>
      </c>
      <c r="G59" s="2"/>
      <c r="H59" s="7">
        <v>47792</v>
      </c>
      <c r="I59" s="7">
        <v>170461</v>
      </c>
      <c r="J59" s="7"/>
      <c r="K59" s="7">
        <v>53499</v>
      </c>
      <c r="L59" s="7">
        <v>191974</v>
      </c>
      <c r="M59" s="54"/>
      <c r="N59" s="54">
        <v>29.09</v>
      </c>
      <c r="O59" s="54">
        <v>29.48</v>
      </c>
      <c r="P59" s="54"/>
      <c r="Q59" s="54">
        <v>15.32</v>
      </c>
      <c r="R59" s="54">
        <v>14.97</v>
      </c>
      <c r="W59" s="11"/>
    </row>
    <row r="60" spans="1:23" x14ac:dyDescent="0.5">
      <c r="A60" s="60"/>
      <c r="B60" s="61"/>
      <c r="C60" s="61"/>
      <c r="D60" s="4"/>
      <c r="E60" s="4"/>
      <c r="F60" s="4"/>
      <c r="G60" s="4"/>
      <c r="H60" s="4"/>
      <c r="I60" s="4"/>
      <c r="J60" s="67"/>
      <c r="K60" s="67"/>
      <c r="L60" s="67"/>
      <c r="M60" s="61"/>
      <c r="N60" s="64"/>
      <c r="O60" s="64"/>
      <c r="P60" s="63"/>
      <c r="Q60" s="61"/>
      <c r="R60" s="63"/>
    </row>
    <row r="61" spans="1:23" x14ac:dyDescent="0.5">
      <c r="B61" s="95" t="s">
        <v>117</v>
      </c>
      <c r="C61" s="95"/>
      <c r="D61" s="95"/>
      <c r="E61" s="95"/>
      <c r="F61" s="95"/>
      <c r="G61" s="95"/>
      <c r="H61" s="95"/>
      <c r="K61" s="68"/>
      <c r="L61" s="68"/>
    </row>
    <row r="62" spans="1:23" x14ac:dyDescent="0.5">
      <c r="B62" s="95" t="s">
        <v>116</v>
      </c>
      <c r="C62" s="95"/>
      <c r="D62" s="95"/>
      <c r="E62" s="95"/>
      <c r="F62" s="95"/>
      <c r="G62" s="95"/>
      <c r="H62" s="95"/>
      <c r="K62" s="69"/>
      <c r="L62" s="69"/>
    </row>
    <row r="63" spans="1:23" ht="21" customHeight="1" x14ac:dyDescent="0.5">
      <c r="B63" s="99" t="s">
        <v>118</v>
      </c>
      <c r="C63" s="99"/>
      <c r="D63" s="99"/>
      <c r="E63" s="99"/>
      <c r="F63" s="99"/>
      <c r="G63" s="99"/>
      <c r="H63" s="99"/>
      <c r="I63" s="8"/>
      <c r="K63" s="69"/>
      <c r="L63" s="69"/>
    </row>
    <row r="64" spans="1:23" x14ac:dyDescent="0.5">
      <c r="I64" s="8"/>
      <c r="K64" s="69"/>
      <c r="L64" s="69"/>
    </row>
    <row r="65" spans="1:17" x14ac:dyDescent="0.5">
      <c r="C65" s="3"/>
      <c r="D65" s="8"/>
      <c r="E65" s="8"/>
      <c r="F65" s="8"/>
      <c r="G65" s="12"/>
      <c r="H65" s="8"/>
      <c r="I65" s="8"/>
      <c r="K65" s="69"/>
      <c r="L65" s="69"/>
    </row>
    <row r="66" spans="1:17" x14ac:dyDescent="0.5">
      <c r="A66" s="104" t="s">
        <v>126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N66" s="77"/>
      <c r="O66" s="77"/>
      <c r="P66" s="77"/>
    </row>
    <row r="67" spans="1:17" x14ac:dyDescent="0.5">
      <c r="A67" s="12"/>
      <c r="B67" s="12"/>
      <c r="C67" s="12"/>
      <c r="D67" s="12"/>
      <c r="E67" s="5"/>
      <c r="F67" s="12"/>
      <c r="G67" s="12"/>
      <c r="H67" s="5"/>
      <c r="I67" s="12"/>
      <c r="J67" s="12"/>
      <c r="K67" s="5"/>
      <c r="L67" s="12"/>
    </row>
    <row r="68" spans="1:17" x14ac:dyDescent="0.5">
      <c r="E68" s="2"/>
      <c r="H68" s="2"/>
      <c r="I68" s="3" t="s">
        <v>109</v>
      </c>
      <c r="K68" s="2"/>
    </row>
    <row r="69" spans="1:17" x14ac:dyDescent="0.5">
      <c r="E69" s="2"/>
      <c r="H69" s="2"/>
      <c r="I69" s="3" t="s">
        <v>108</v>
      </c>
      <c r="J69" s="61"/>
      <c r="K69" s="4"/>
      <c r="L69" s="61"/>
    </row>
    <row r="70" spans="1:17" x14ac:dyDescent="0.5">
      <c r="A70" s="70"/>
      <c r="B70" s="71"/>
      <c r="C70" s="28" t="s">
        <v>92</v>
      </c>
      <c r="D70" s="102" t="s">
        <v>127</v>
      </c>
      <c r="E70" s="103"/>
      <c r="F70" s="105"/>
      <c r="G70" s="102" t="s">
        <v>128</v>
      </c>
      <c r="H70" s="103"/>
      <c r="I70" s="105"/>
      <c r="J70" s="72" t="s">
        <v>129</v>
      </c>
      <c r="K70" s="2"/>
    </row>
    <row r="71" spans="1:17" x14ac:dyDescent="0.5">
      <c r="A71" s="1" t="s">
        <v>1</v>
      </c>
      <c r="B71" s="73"/>
      <c r="C71" s="12" t="s">
        <v>93</v>
      </c>
      <c r="D71" s="38"/>
      <c r="E71" s="2"/>
      <c r="F71" s="37"/>
      <c r="H71" s="18"/>
      <c r="J71" s="74" t="s">
        <v>130</v>
      </c>
      <c r="K71" s="4"/>
      <c r="L71" s="61"/>
    </row>
    <row r="72" spans="1:17" x14ac:dyDescent="0.5">
      <c r="A72" s="3" t="s">
        <v>2</v>
      </c>
      <c r="B72" s="73" t="s">
        <v>95</v>
      </c>
      <c r="C72" s="12" t="s">
        <v>96</v>
      </c>
      <c r="D72" s="41" t="s">
        <v>97</v>
      </c>
      <c r="E72" s="100" t="s">
        <v>98</v>
      </c>
      <c r="F72" s="101"/>
      <c r="G72" s="41" t="s">
        <v>97</v>
      </c>
      <c r="H72" s="100" t="s">
        <v>98</v>
      </c>
      <c r="I72" s="101"/>
      <c r="J72" s="41" t="s">
        <v>97</v>
      </c>
      <c r="K72" s="102" t="s">
        <v>98</v>
      </c>
      <c r="L72" s="103"/>
    </row>
    <row r="73" spans="1:17" x14ac:dyDescent="0.5">
      <c r="A73" s="61"/>
      <c r="B73" s="65"/>
      <c r="C73" s="44" t="s">
        <v>99</v>
      </c>
      <c r="D73" s="65"/>
      <c r="E73" s="45" t="s">
        <v>100</v>
      </c>
      <c r="F73" s="46" t="s">
        <v>101</v>
      </c>
      <c r="G73" s="75"/>
      <c r="H73" s="45" t="s">
        <v>100</v>
      </c>
      <c r="I73" s="46" t="s">
        <v>102</v>
      </c>
      <c r="J73" s="76"/>
      <c r="K73" s="45" t="s">
        <v>100</v>
      </c>
      <c r="L73" s="51" t="s">
        <v>102</v>
      </c>
    </row>
    <row r="74" spans="1:17" x14ac:dyDescent="0.5">
      <c r="A74" s="3"/>
      <c r="B74" s="3" t="s">
        <v>3</v>
      </c>
      <c r="D74" s="77"/>
      <c r="E74" s="77">
        <v>5120943</v>
      </c>
      <c r="F74" s="77">
        <v>18190247</v>
      </c>
      <c r="H74" s="22">
        <v>5447859</v>
      </c>
      <c r="I74" s="22">
        <v>19582893</v>
      </c>
      <c r="J74" s="54"/>
      <c r="K74" s="54">
        <v>-6</v>
      </c>
      <c r="L74" s="54">
        <v>-7.11</v>
      </c>
      <c r="M74" s="78"/>
      <c r="N74" s="79"/>
      <c r="O74" s="79"/>
    </row>
    <row r="75" spans="1:17" x14ac:dyDescent="0.5">
      <c r="A75" s="3"/>
      <c r="D75" s="77"/>
      <c r="E75" s="77"/>
      <c r="F75" s="77"/>
      <c r="G75" s="22"/>
      <c r="H75" s="77"/>
      <c r="I75" s="77"/>
      <c r="J75" s="54"/>
      <c r="K75" s="54"/>
      <c r="L75" s="54"/>
      <c r="M75" s="78"/>
      <c r="N75" s="79"/>
      <c r="O75" s="79"/>
      <c r="P75" s="2"/>
      <c r="Q75" s="2"/>
    </row>
    <row r="76" spans="1:17" x14ac:dyDescent="0.5">
      <c r="A76" s="12" t="s">
        <v>5</v>
      </c>
      <c r="B76" s="3" t="s">
        <v>6</v>
      </c>
      <c r="C76" s="12"/>
      <c r="D76" s="57"/>
      <c r="E76" s="7">
        <v>841162.7511607497</v>
      </c>
      <c r="F76" s="7">
        <v>2988992.6360335457</v>
      </c>
      <c r="G76" s="57"/>
      <c r="H76" s="7">
        <v>1283323</v>
      </c>
      <c r="I76" s="7">
        <v>4613591</v>
      </c>
      <c r="J76" s="54"/>
      <c r="K76" s="54">
        <v>-34.450000000000003</v>
      </c>
      <c r="L76" s="54">
        <v>-35.21</v>
      </c>
      <c r="M76" s="78"/>
      <c r="N76" s="79"/>
      <c r="O76" s="79"/>
      <c r="P76" s="2"/>
      <c r="Q76" s="2"/>
    </row>
    <row r="77" spans="1:17" x14ac:dyDescent="0.5">
      <c r="A77" s="8"/>
      <c r="B77" s="3" t="s">
        <v>8</v>
      </c>
      <c r="C77" s="12" t="s">
        <v>9</v>
      </c>
      <c r="D77" s="7">
        <v>2439274.3985450999</v>
      </c>
      <c r="E77" s="7">
        <v>367251.78545566252</v>
      </c>
      <c r="F77" s="7">
        <v>1305493.1306998716</v>
      </c>
      <c r="G77" s="7">
        <v>3637211</v>
      </c>
      <c r="H77" s="7">
        <v>610373</v>
      </c>
      <c r="I77" s="7">
        <v>2194399</v>
      </c>
      <c r="J77" s="54">
        <v>-32.94</v>
      </c>
      <c r="K77" s="54">
        <v>-39.83</v>
      </c>
      <c r="L77" s="54">
        <v>-40.51</v>
      </c>
      <c r="M77" s="78"/>
      <c r="N77" s="80"/>
      <c r="O77" s="80"/>
    </row>
    <row r="78" spans="1:17" x14ac:dyDescent="0.5">
      <c r="B78" s="3" t="s">
        <v>10</v>
      </c>
      <c r="C78" s="12" t="s">
        <v>9</v>
      </c>
      <c r="D78" s="77">
        <v>436484</v>
      </c>
      <c r="E78" s="77">
        <v>134311.53840407479</v>
      </c>
      <c r="F78" s="77">
        <v>477711.70680499932</v>
      </c>
      <c r="G78" s="22">
        <v>487278</v>
      </c>
      <c r="H78" s="22">
        <v>142354</v>
      </c>
      <c r="I78" s="22">
        <v>511597</v>
      </c>
      <c r="J78" s="54">
        <v>-10.42</v>
      </c>
      <c r="K78" s="54">
        <v>-5.65</v>
      </c>
      <c r="L78" s="54">
        <v>-6.62</v>
      </c>
      <c r="M78" s="9">
        <v>307.71239817284209</v>
      </c>
      <c r="N78" s="9">
        <v>292.14124175521982</v>
      </c>
      <c r="O78" s="80"/>
    </row>
    <row r="79" spans="1:17" x14ac:dyDescent="0.5">
      <c r="B79" s="3" t="s">
        <v>11</v>
      </c>
      <c r="C79" s="12" t="s">
        <v>9</v>
      </c>
      <c r="D79" s="77">
        <v>2002790.3985450999</v>
      </c>
      <c r="E79" s="77">
        <v>232940.24705158776</v>
      </c>
      <c r="F79" s="77">
        <v>827781.42389487219</v>
      </c>
      <c r="G79" s="22">
        <v>3149933</v>
      </c>
      <c r="H79" s="22">
        <v>468019</v>
      </c>
      <c r="I79" s="22">
        <v>1682802</v>
      </c>
      <c r="J79" s="54">
        <v>-36.42</v>
      </c>
      <c r="K79" s="54">
        <v>-50.23</v>
      </c>
      <c r="L79" s="54">
        <v>-50.81</v>
      </c>
      <c r="M79" s="9">
        <v>116.30785089683079</v>
      </c>
      <c r="N79" s="9">
        <v>148.58062060367632</v>
      </c>
      <c r="O79" s="80"/>
    </row>
    <row r="80" spans="1:17" x14ac:dyDescent="0.5">
      <c r="A80" s="8"/>
      <c r="B80" s="3" t="s">
        <v>12</v>
      </c>
      <c r="C80" s="12" t="s">
        <v>9</v>
      </c>
      <c r="D80" s="77">
        <v>111533.52176999999</v>
      </c>
      <c r="E80" s="77">
        <v>71374.253381238304</v>
      </c>
      <c r="F80" s="77">
        <v>253812.11157466486</v>
      </c>
      <c r="G80" s="22">
        <v>110050</v>
      </c>
      <c r="H80" s="22">
        <v>64597</v>
      </c>
      <c r="I80" s="22">
        <v>232273</v>
      </c>
      <c r="J80" s="54">
        <v>1.35</v>
      </c>
      <c r="K80" s="54">
        <v>10.49</v>
      </c>
      <c r="L80" s="54">
        <v>9.27</v>
      </c>
      <c r="M80" s="9">
        <v>639.93544047164096</v>
      </c>
      <c r="N80" s="9">
        <v>586.97864606996814</v>
      </c>
      <c r="O80" s="80"/>
    </row>
    <row r="81" spans="1:15" x14ac:dyDescent="0.5">
      <c r="A81" s="8"/>
      <c r="B81" s="3" t="s">
        <v>13</v>
      </c>
      <c r="C81" s="12" t="s">
        <v>9</v>
      </c>
      <c r="D81" s="77">
        <v>409259.49328210001</v>
      </c>
      <c r="E81" s="77">
        <v>63413.323206230096</v>
      </c>
      <c r="F81" s="77">
        <v>225012.41218818689</v>
      </c>
      <c r="G81" s="22">
        <v>405337</v>
      </c>
      <c r="H81" s="22">
        <v>58584</v>
      </c>
      <c r="I81" s="22">
        <v>210526</v>
      </c>
      <c r="J81" s="54">
        <v>0.97</v>
      </c>
      <c r="K81" s="54">
        <v>8.24</v>
      </c>
      <c r="L81" s="54">
        <v>6.88</v>
      </c>
      <c r="M81" s="9">
        <v>154.94649298829992</v>
      </c>
      <c r="N81" s="9">
        <v>144.5315872964965</v>
      </c>
      <c r="O81" s="80"/>
    </row>
    <row r="82" spans="1:15" x14ac:dyDescent="0.5">
      <c r="A82" s="8"/>
      <c r="B82" s="3" t="s">
        <v>14</v>
      </c>
      <c r="C82" s="12" t="s">
        <v>9</v>
      </c>
      <c r="D82" s="77">
        <v>359805.59838709998</v>
      </c>
      <c r="E82" s="77">
        <v>29977.232754551605</v>
      </c>
      <c r="F82" s="77">
        <v>106530.35017764638</v>
      </c>
      <c r="G82" s="22">
        <v>535871</v>
      </c>
      <c r="H82" s="22">
        <v>45895</v>
      </c>
      <c r="I82" s="22">
        <v>164935</v>
      </c>
      <c r="J82" s="54">
        <v>-32.86</v>
      </c>
      <c r="K82" s="54">
        <v>-34.68</v>
      </c>
      <c r="L82" s="54">
        <v>-35.409999999999997</v>
      </c>
      <c r="M82" s="9">
        <v>83.315081502151443</v>
      </c>
      <c r="N82" s="9">
        <v>85.645612470165389</v>
      </c>
      <c r="O82" s="80"/>
    </row>
    <row r="83" spans="1:15" x14ac:dyDescent="0.5">
      <c r="A83" s="8"/>
      <c r="B83" s="3" t="s">
        <v>105</v>
      </c>
      <c r="C83" s="12" t="s">
        <v>9</v>
      </c>
      <c r="D83" s="77">
        <v>0</v>
      </c>
      <c r="E83" s="77">
        <v>0</v>
      </c>
      <c r="F83" s="77">
        <v>0</v>
      </c>
      <c r="G83" s="77">
        <v>0</v>
      </c>
      <c r="H83" s="77">
        <v>0</v>
      </c>
      <c r="I83" s="77">
        <v>0</v>
      </c>
      <c r="J83" s="54">
        <v>0</v>
      </c>
      <c r="K83" s="54">
        <v>0</v>
      </c>
      <c r="L83" s="54">
        <v>0</v>
      </c>
      <c r="M83" s="9" t="s">
        <v>132</v>
      </c>
      <c r="N83" s="9" t="s">
        <v>132</v>
      </c>
      <c r="O83" s="80"/>
    </row>
    <row r="84" spans="1:15" x14ac:dyDescent="0.5">
      <c r="A84" s="8"/>
      <c r="B84" s="3" t="s">
        <v>15</v>
      </c>
      <c r="C84" s="12" t="s">
        <v>9</v>
      </c>
      <c r="D84" s="77">
        <v>29982.250759999999</v>
      </c>
      <c r="E84" s="77">
        <v>25486.151007755001</v>
      </c>
      <c r="F84" s="77">
        <v>90662.679569129803</v>
      </c>
      <c r="G84" s="22">
        <v>27085</v>
      </c>
      <c r="H84" s="22">
        <v>28522</v>
      </c>
      <c r="I84" s="22">
        <v>102549</v>
      </c>
      <c r="J84" s="54">
        <v>10.7</v>
      </c>
      <c r="K84" s="54">
        <v>-10.64</v>
      </c>
      <c r="L84" s="54">
        <v>-11.59</v>
      </c>
      <c r="M84" s="9">
        <v>850.04128648529127</v>
      </c>
      <c r="N84" s="9">
        <v>1053.055196603286</v>
      </c>
      <c r="O84" s="80"/>
    </row>
    <row r="85" spans="1:15" x14ac:dyDescent="0.5">
      <c r="A85" s="8"/>
      <c r="B85" s="3" t="s">
        <v>16</v>
      </c>
      <c r="C85" s="12" t="s">
        <v>9</v>
      </c>
      <c r="D85" s="77">
        <v>0</v>
      </c>
      <c r="E85" s="77">
        <v>0</v>
      </c>
      <c r="F85" s="77">
        <v>0</v>
      </c>
      <c r="G85" s="77">
        <v>0</v>
      </c>
      <c r="H85" s="77">
        <v>0</v>
      </c>
      <c r="I85" s="77">
        <v>0</v>
      </c>
      <c r="J85" s="54">
        <v>0</v>
      </c>
      <c r="K85" s="54">
        <v>0</v>
      </c>
      <c r="L85" s="54">
        <v>0</v>
      </c>
      <c r="M85" s="9" t="s">
        <v>132</v>
      </c>
      <c r="N85" s="9" t="s">
        <v>132</v>
      </c>
      <c r="O85" s="80"/>
    </row>
    <row r="86" spans="1:15" x14ac:dyDescent="0.5">
      <c r="A86" s="8"/>
      <c r="B86" s="3" t="s">
        <v>17</v>
      </c>
      <c r="C86" s="12" t="s">
        <v>9</v>
      </c>
      <c r="D86" s="77">
        <v>17652.3677775</v>
      </c>
      <c r="E86" s="77">
        <v>15216.874711964609</v>
      </c>
      <c r="F86" s="77">
        <v>54071.669481946265</v>
      </c>
      <c r="G86" s="22">
        <v>16240</v>
      </c>
      <c r="H86" s="22">
        <v>15717</v>
      </c>
      <c r="I86" s="22">
        <v>56497</v>
      </c>
      <c r="J86" s="54">
        <v>8.6999999999999993</v>
      </c>
      <c r="K86" s="54">
        <v>-3.18</v>
      </c>
      <c r="L86" s="54">
        <v>-4.29</v>
      </c>
      <c r="M86" s="9">
        <v>862.0302332109967</v>
      </c>
      <c r="N86" s="9">
        <v>967.79556650246298</v>
      </c>
      <c r="O86" s="80"/>
    </row>
    <row r="87" spans="1:15" x14ac:dyDescent="0.5">
      <c r="A87" s="8"/>
      <c r="B87" s="3" t="s">
        <v>18</v>
      </c>
      <c r="C87" s="12" t="s">
        <v>9</v>
      </c>
      <c r="D87" s="77">
        <v>117722.5359627</v>
      </c>
      <c r="E87" s="77">
        <v>36635.932367645502</v>
      </c>
      <c r="F87" s="77">
        <v>130360.36571857835</v>
      </c>
      <c r="G87" s="22">
        <v>265557</v>
      </c>
      <c r="H87" s="22">
        <v>89184</v>
      </c>
      <c r="I87" s="22">
        <v>320774</v>
      </c>
      <c r="J87" s="54">
        <v>-55.67</v>
      </c>
      <c r="K87" s="54">
        <v>-58.92</v>
      </c>
      <c r="L87" s="54">
        <v>-59.36</v>
      </c>
      <c r="M87" s="9">
        <v>311.20576929512868</v>
      </c>
      <c r="N87" s="9">
        <v>335.83750381274075</v>
      </c>
      <c r="O87" s="80"/>
    </row>
    <row r="88" spans="1:15" x14ac:dyDescent="0.5">
      <c r="A88" s="8"/>
      <c r="B88" s="3" t="s">
        <v>19</v>
      </c>
      <c r="C88" s="12" t="s">
        <v>9</v>
      </c>
      <c r="D88" s="77">
        <v>0</v>
      </c>
      <c r="E88" s="77">
        <v>0</v>
      </c>
      <c r="F88" s="77">
        <v>0</v>
      </c>
      <c r="G88" s="77">
        <v>757599</v>
      </c>
      <c r="H88" s="77">
        <v>113185</v>
      </c>
      <c r="I88" s="77">
        <v>406909</v>
      </c>
      <c r="J88" s="54">
        <v>-100</v>
      </c>
      <c r="K88" s="54">
        <v>-100</v>
      </c>
      <c r="L88" s="54">
        <v>-100</v>
      </c>
      <c r="M88" s="9" t="s">
        <v>132</v>
      </c>
      <c r="N88" s="9">
        <v>149.39961641976822</v>
      </c>
      <c r="O88" s="80"/>
    </row>
    <row r="89" spans="1:15" x14ac:dyDescent="0.5">
      <c r="A89" s="8"/>
      <c r="B89" s="3" t="s">
        <v>20</v>
      </c>
      <c r="C89" s="12" t="s">
        <v>9</v>
      </c>
      <c r="D89" s="77">
        <v>71216.88876999999</v>
      </c>
      <c r="E89" s="77">
        <v>88977.674830458694</v>
      </c>
      <c r="F89" s="77">
        <v>316242.59651416272</v>
      </c>
      <c r="G89" s="22">
        <v>69135</v>
      </c>
      <c r="H89" s="22">
        <v>81928</v>
      </c>
      <c r="I89" s="22">
        <v>294497</v>
      </c>
      <c r="J89" s="54">
        <v>3.01</v>
      </c>
      <c r="K89" s="54">
        <v>8.6</v>
      </c>
      <c r="L89" s="54">
        <v>7.38</v>
      </c>
      <c r="M89" s="9">
        <v>1249.3900866382753</v>
      </c>
      <c r="N89" s="9">
        <v>1185.043754972156</v>
      </c>
      <c r="O89" s="80"/>
    </row>
    <row r="90" spans="1:15" x14ac:dyDescent="0.5">
      <c r="A90" s="8"/>
      <c r="B90" s="3" t="s">
        <v>21</v>
      </c>
      <c r="C90" s="12" t="s">
        <v>7</v>
      </c>
      <c r="D90" s="54"/>
      <c r="E90" s="77">
        <v>142829.52344524331</v>
      </c>
      <c r="F90" s="77">
        <v>506807.32010935911</v>
      </c>
      <c r="G90" s="54"/>
      <c r="H90" s="22">
        <v>175338</v>
      </c>
      <c r="I90" s="22">
        <v>630232</v>
      </c>
      <c r="J90" s="54"/>
      <c r="K90" s="54">
        <v>-18.54</v>
      </c>
      <c r="L90" s="54">
        <v>-19.579999999999998</v>
      </c>
      <c r="M90" s="9"/>
      <c r="N90" s="9"/>
      <c r="O90" s="80"/>
    </row>
    <row r="91" spans="1:15" x14ac:dyDescent="0.5">
      <c r="A91" s="8"/>
      <c r="B91" s="3"/>
      <c r="C91" s="12"/>
      <c r="D91" s="77"/>
      <c r="E91" s="77"/>
      <c r="F91" s="77"/>
      <c r="G91" s="22"/>
      <c r="H91" s="22"/>
      <c r="I91" s="22"/>
      <c r="J91" s="54"/>
      <c r="K91" s="54"/>
      <c r="L91" s="54"/>
      <c r="M91" s="9"/>
      <c r="N91" s="9"/>
      <c r="O91" s="80"/>
    </row>
    <row r="92" spans="1:15" x14ac:dyDescent="0.5">
      <c r="A92" s="12" t="s">
        <v>23</v>
      </c>
      <c r="B92" s="3" t="s">
        <v>24</v>
      </c>
      <c r="C92" s="12"/>
      <c r="D92" s="77"/>
      <c r="E92" s="7">
        <v>3070396.4262256841</v>
      </c>
      <c r="F92" s="7">
        <v>10904967.539621938</v>
      </c>
      <c r="G92" s="77"/>
      <c r="H92" s="7">
        <v>2996417</v>
      </c>
      <c r="I92" s="7">
        <v>10770467</v>
      </c>
      <c r="J92" s="54"/>
      <c r="K92" s="54">
        <v>2.4700000000000002</v>
      </c>
      <c r="L92" s="54">
        <v>1.25</v>
      </c>
      <c r="M92" s="9"/>
      <c r="N92" s="9"/>
      <c r="O92" s="80"/>
    </row>
    <row r="93" spans="1:15" x14ac:dyDescent="0.5">
      <c r="A93" s="8"/>
      <c r="B93" s="3" t="s">
        <v>25</v>
      </c>
      <c r="C93" s="12" t="s">
        <v>9</v>
      </c>
      <c r="D93" s="77">
        <v>1550</v>
      </c>
      <c r="E93" s="77">
        <v>733</v>
      </c>
      <c r="F93" s="77">
        <v>2606</v>
      </c>
      <c r="G93" s="77">
        <v>332</v>
      </c>
      <c r="H93" s="77">
        <v>171</v>
      </c>
      <c r="I93" s="77">
        <v>616</v>
      </c>
      <c r="J93" s="54">
        <v>366.87</v>
      </c>
      <c r="K93" s="54">
        <v>328.65</v>
      </c>
      <c r="L93" s="54">
        <v>323.05</v>
      </c>
      <c r="M93" s="9">
        <v>472.90322580645159</v>
      </c>
      <c r="N93" s="9">
        <v>515.06024096385534</v>
      </c>
      <c r="O93" s="80"/>
    </row>
    <row r="94" spans="1:15" x14ac:dyDescent="0.5">
      <c r="A94" s="8"/>
      <c r="B94" s="3" t="s">
        <v>26</v>
      </c>
      <c r="C94" s="12" t="s">
        <v>9</v>
      </c>
      <c r="D94" s="77">
        <v>173806.94623409997</v>
      </c>
      <c r="E94" s="77">
        <v>120158.49747760259</v>
      </c>
      <c r="F94" s="77">
        <v>426873.67321657605</v>
      </c>
      <c r="G94" s="22">
        <v>159595</v>
      </c>
      <c r="H94" s="22">
        <v>119683</v>
      </c>
      <c r="I94" s="22">
        <v>430230</v>
      </c>
      <c r="J94" s="54">
        <v>8.91</v>
      </c>
      <c r="K94" s="54">
        <v>0.4</v>
      </c>
      <c r="L94" s="54">
        <v>-0.78</v>
      </c>
      <c r="M94" s="9">
        <v>691.33311459118283</v>
      </c>
      <c r="N94" s="9">
        <v>749.91697734891454</v>
      </c>
      <c r="O94" s="80"/>
    </row>
    <row r="95" spans="1:15" x14ac:dyDescent="0.5">
      <c r="A95" s="8"/>
      <c r="B95" s="3" t="s">
        <v>112</v>
      </c>
      <c r="C95" s="12" t="s">
        <v>9</v>
      </c>
      <c r="D95" s="77">
        <v>190343.04335740002</v>
      </c>
      <c r="E95" s="77">
        <v>279349.48770638258</v>
      </c>
      <c r="F95" s="77">
        <v>992176.59116706892</v>
      </c>
      <c r="G95" s="22">
        <v>209282</v>
      </c>
      <c r="H95" s="22">
        <v>314314</v>
      </c>
      <c r="I95" s="22">
        <v>1129727</v>
      </c>
      <c r="J95" s="54">
        <v>-9.0500000000000007</v>
      </c>
      <c r="K95" s="54">
        <v>-11.12</v>
      </c>
      <c r="L95" s="54">
        <v>-12.18</v>
      </c>
      <c r="M95" s="9">
        <v>1467.6107031758365</v>
      </c>
      <c r="N95" s="9">
        <v>1501.8682925430758</v>
      </c>
      <c r="O95" s="80"/>
    </row>
    <row r="96" spans="1:15" x14ac:dyDescent="0.5">
      <c r="A96" s="8"/>
      <c r="B96" s="3" t="s">
        <v>28</v>
      </c>
      <c r="C96" s="12" t="s">
        <v>9</v>
      </c>
      <c r="D96" s="77">
        <v>0</v>
      </c>
      <c r="E96" s="77">
        <v>0</v>
      </c>
      <c r="F96" s="77">
        <v>0</v>
      </c>
      <c r="G96" s="77">
        <v>2</v>
      </c>
      <c r="H96" s="77">
        <v>2</v>
      </c>
      <c r="I96" s="77">
        <v>6</v>
      </c>
      <c r="J96" s="54">
        <v>-100</v>
      </c>
      <c r="K96" s="54">
        <v>-100</v>
      </c>
      <c r="L96" s="54">
        <v>-100</v>
      </c>
      <c r="M96" s="9" t="s">
        <v>132</v>
      </c>
      <c r="N96" s="9">
        <v>1000</v>
      </c>
      <c r="O96" s="80"/>
    </row>
    <row r="97" spans="1:16" x14ac:dyDescent="0.5">
      <c r="A97" s="8"/>
      <c r="B97" s="3" t="s">
        <v>29</v>
      </c>
      <c r="C97" s="12" t="s">
        <v>9</v>
      </c>
      <c r="D97" s="77">
        <v>6937</v>
      </c>
      <c r="E97" s="77">
        <v>5581.6594513090004</v>
      </c>
      <c r="F97" s="77">
        <v>19823.483829134577</v>
      </c>
      <c r="G97" s="22">
        <v>7304</v>
      </c>
      <c r="H97" s="22">
        <v>5660</v>
      </c>
      <c r="I97" s="22">
        <v>20343</v>
      </c>
      <c r="J97" s="54">
        <v>-5.0199999999999996</v>
      </c>
      <c r="K97" s="54">
        <v>-1.38</v>
      </c>
      <c r="L97" s="54">
        <v>-2.5499999999999998</v>
      </c>
      <c r="M97" s="9">
        <v>804.62151525284708</v>
      </c>
      <c r="N97" s="9">
        <v>774.91785323110628</v>
      </c>
      <c r="O97" s="80"/>
    </row>
    <row r="98" spans="1:16" x14ac:dyDescent="0.5">
      <c r="A98" s="8"/>
      <c r="B98" s="3" t="s">
        <v>30</v>
      </c>
      <c r="C98" s="12" t="s">
        <v>31</v>
      </c>
      <c r="D98" s="77">
        <v>151956</v>
      </c>
      <c r="E98" s="77">
        <v>872756.57391443488</v>
      </c>
      <c r="F98" s="77">
        <v>3098924.4498850326</v>
      </c>
      <c r="G98" s="22">
        <v>150923</v>
      </c>
      <c r="H98" s="22">
        <v>844042</v>
      </c>
      <c r="I98" s="22">
        <v>3033938</v>
      </c>
      <c r="J98" s="54">
        <v>0.68</v>
      </c>
      <c r="K98" s="54">
        <v>3.4</v>
      </c>
      <c r="L98" s="54">
        <v>2.14</v>
      </c>
      <c r="M98" s="9">
        <v>5743.4821521653303</v>
      </c>
      <c r="N98" s="9">
        <v>5592.5339411487976</v>
      </c>
      <c r="O98" s="80"/>
    </row>
    <row r="99" spans="1:16" x14ac:dyDescent="0.5">
      <c r="A99" s="8"/>
      <c r="B99" s="3" t="s">
        <v>32</v>
      </c>
      <c r="C99" s="12" t="s">
        <v>9</v>
      </c>
      <c r="D99" s="77">
        <v>317345.19099430001</v>
      </c>
      <c r="E99" s="77">
        <v>540471.375615853</v>
      </c>
      <c r="F99" s="77">
        <v>1919468.6419357508</v>
      </c>
      <c r="G99" s="22">
        <v>307844</v>
      </c>
      <c r="H99" s="22">
        <v>519942</v>
      </c>
      <c r="I99" s="22">
        <v>1868894</v>
      </c>
      <c r="J99" s="54">
        <v>3.09</v>
      </c>
      <c r="K99" s="54">
        <v>3.95</v>
      </c>
      <c r="L99" s="54">
        <v>2.71</v>
      </c>
      <c r="M99" s="9">
        <v>1703.1024605177038</v>
      </c>
      <c r="N99" s="9">
        <v>1688.9788334351165</v>
      </c>
      <c r="O99" s="80"/>
    </row>
    <row r="100" spans="1:16" x14ac:dyDescent="0.5">
      <c r="A100" s="8"/>
      <c r="B100" s="3" t="s">
        <v>33</v>
      </c>
      <c r="C100" s="12" t="s">
        <v>9</v>
      </c>
      <c r="D100" s="77">
        <v>131049.67226919986</v>
      </c>
      <c r="E100" s="77">
        <v>177226.37050651701</v>
      </c>
      <c r="F100" s="77">
        <v>629556.59492678544</v>
      </c>
      <c r="G100" s="22">
        <v>134441</v>
      </c>
      <c r="H100" s="22">
        <v>175820</v>
      </c>
      <c r="I100" s="22">
        <v>631970</v>
      </c>
      <c r="J100" s="54">
        <v>-2.52</v>
      </c>
      <c r="K100" s="54">
        <v>0.8</v>
      </c>
      <c r="L100" s="54">
        <v>-0.38</v>
      </c>
      <c r="M100" s="9">
        <v>1352.360272542016</v>
      </c>
      <c r="N100" s="9">
        <v>1307.785571365878</v>
      </c>
      <c r="O100" s="80"/>
    </row>
    <row r="101" spans="1:16" x14ac:dyDescent="0.5">
      <c r="A101" s="8"/>
      <c r="B101" s="3" t="s">
        <v>34</v>
      </c>
      <c r="C101" s="12" t="s">
        <v>9</v>
      </c>
      <c r="D101" s="77">
        <v>25860.463884100001</v>
      </c>
      <c r="E101" s="77">
        <v>24022.745476344302</v>
      </c>
      <c r="F101" s="77">
        <v>85375.189721669085</v>
      </c>
      <c r="G101" s="22">
        <v>27734</v>
      </c>
      <c r="H101" s="22">
        <v>23241</v>
      </c>
      <c r="I101" s="22">
        <v>83539</v>
      </c>
      <c r="J101" s="54">
        <v>-6.76</v>
      </c>
      <c r="K101" s="54">
        <v>3.36</v>
      </c>
      <c r="L101" s="54">
        <v>2.2000000000000002</v>
      </c>
      <c r="M101" s="9">
        <v>928.93714451558628</v>
      </c>
      <c r="N101" s="9">
        <v>837.99668277204876</v>
      </c>
      <c r="O101" s="80"/>
    </row>
    <row r="102" spans="1:16" x14ac:dyDescent="0.5">
      <c r="A102" s="8"/>
      <c r="B102" s="3" t="s">
        <v>35</v>
      </c>
      <c r="C102" s="12" t="s">
        <v>31</v>
      </c>
      <c r="D102" s="77">
        <v>51148</v>
      </c>
      <c r="E102" s="77">
        <v>726126.16571442341</v>
      </c>
      <c r="F102" s="77">
        <v>2579391.9885095563</v>
      </c>
      <c r="G102" s="22">
        <v>47357</v>
      </c>
      <c r="H102" s="22">
        <v>679152</v>
      </c>
      <c r="I102" s="22">
        <v>2441156</v>
      </c>
      <c r="J102" s="54">
        <v>8.01</v>
      </c>
      <c r="K102" s="54">
        <v>6.92</v>
      </c>
      <c r="L102" s="54">
        <v>5.66</v>
      </c>
      <c r="M102" s="9">
        <v>14196.570065582689</v>
      </c>
      <c r="N102" s="9">
        <v>14341.111134573559</v>
      </c>
      <c r="O102" s="80"/>
    </row>
    <row r="103" spans="1:16" x14ac:dyDescent="0.5">
      <c r="A103" s="8"/>
      <c r="B103" s="3" t="s">
        <v>36</v>
      </c>
      <c r="C103" s="12" t="s">
        <v>9</v>
      </c>
      <c r="D103" s="77">
        <v>44907.516740200001</v>
      </c>
      <c r="E103" s="77">
        <v>63155.468105348999</v>
      </c>
      <c r="F103" s="77">
        <v>224311.89732268505</v>
      </c>
      <c r="G103" s="22">
        <v>49743</v>
      </c>
      <c r="H103" s="22">
        <v>65879</v>
      </c>
      <c r="I103" s="22">
        <v>236799</v>
      </c>
      <c r="J103" s="54">
        <v>-9.7200000000000006</v>
      </c>
      <c r="K103" s="54">
        <v>-4.13</v>
      </c>
      <c r="L103" s="54">
        <v>-5.27</v>
      </c>
      <c r="M103" s="9">
        <v>1406.3451441930638</v>
      </c>
      <c r="N103" s="9">
        <v>1324.387350984058</v>
      </c>
      <c r="O103" s="80"/>
    </row>
    <row r="104" spans="1:16" x14ac:dyDescent="0.5">
      <c r="A104" s="8"/>
      <c r="B104" s="3" t="s">
        <v>37</v>
      </c>
      <c r="C104" s="12" t="s">
        <v>38</v>
      </c>
      <c r="D104" s="54"/>
      <c r="E104" s="77">
        <v>132025.87475164651</v>
      </c>
      <c r="F104" s="77">
        <v>468936.3300707895</v>
      </c>
      <c r="G104" s="54"/>
      <c r="H104" s="22">
        <v>128064</v>
      </c>
      <c r="I104" s="22">
        <v>460324</v>
      </c>
      <c r="J104" s="54"/>
      <c r="K104" s="54">
        <v>3.09</v>
      </c>
      <c r="L104" s="54">
        <v>1.87</v>
      </c>
      <c r="M104" s="9"/>
      <c r="N104" s="9"/>
      <c r="O104" s="80"/>
    </row>
    <row r="105" spans="1:16" x14ac:dyDescent="0.5">
      <c r="A105" s="8"/>
      <c r="B105" s="3" t="s">
        <v>39</v>
      </c>
      <c r="C105" s="12" t="s">
        <v>38</v>
      </c>
      <c r="D105" s="54"/>
      <c r="E105" s="77">
        <v>128789.20750582119</v>
      </c>
      <c r="F105" s="77">
        <v>457522.69903688825</v>
      </c>
      <c r="G105" s="54"/>
      <c r="H105" s="22">
        <v>120447</v>
      </c>
      <c r="I105" s="22">
        <v>432925</v>
      </c>
      <c r="J105" s="54"/>
      <c r="K105" s="54">
        <v>6.93</v>
      </c>
      <c r="L105" s="54">
        <v>5.68</v>
      </c>
      <c r="M105" s="9"/>
      <c r="N105" s="9"/>
      <c r="O105" s="80"/>
    </row>
    <row r="106" spans="1:16" x14ac:dyDescent="0.5">
      <c r="A106" s="8"/>
      <c r="B106" s="3"/>
      <c r="C106" s="12"/>
      <c r="D106" s="77"/>
      <c r="E106" s="77"/>
      <c r="F106" s="77"/>
      <c r="G106" s="22"/>
      <c r="H106" s="22"/>
      <c r="I106" s="22"/>
      <c r="J106" s="54"/>
      <c r="K106" s="54"/>
      <c r="L106" s="54"/>
      <c r="M106" s="9"/>
      <c r="N106" s="9"/>
      <c r="O106" s="80"/>
    </row>
    <row r="107" spans="1:16" x14ac:dyDescent="0.5">
      <c r="A107" s="12" t="s">
        <v>40</v>
      </c>
      <c r="B107" s="3" t="s">
        <v>41</v>
      </c>
      <c r="C107" s="12"/>
      <c r="D107" s="77"/>
      <c r="E107" s="7">
        <v>145296.94759576413</v>
      </c>
      <c r="F107" s="7">
        <v>516293.70030034985</v>
      </c>
      <c r="G107" s="77"/>
      <c r="H107" s="7">
        <v>94329</v>
      </c>
      <c r="I107" s="7">
        <v>339028</v>
      </c>
      <c r="J107" s="54"/>
      <c r="K107" s="54">
        <v>54.03</v>
      </c>
      <c r="L107" s="54">
        <v>52.29</v>
      </c>
      <c r="M107" s="9"/>
      <c r="N107" s="9"/>
      <c r="O107" s="80"/>
    </row>
    <row r="108" spans="1:16" x14ac:dyDescent="0.5">
      <c r="A108" s="8"/>
      <c r="B108" s="3" t="s">
        <v>42</v>
      </c>
      <c r="C108" s="12" t="s">
        <v>9</v>
      </c>
      <c r="D108" s="77">
        <v>40646</v>
      </c>
      <c r="E108" s="77">
        <v>5598</v>
      </c>
      <c r="F108" s="77">
        <v>19919</v>
      </c>
      <c r="G108" s="77">
        <v>40552</v>
      </c>
      <c r="H108" s="77">
        <v>6879</v>
      </c>
      <c r="I108" s="77">
        <v>24723</v>
      </c>
      <c r="J108" s="54">
        <v>0.23</v>
      </c>
      <c r="K108" s="54">
        <v>-18.62</v>
      </c>
      <c r="L108" s="54">
        <v>-19.43</v>
      </c>
      <c r="M108" s="9">
        <v>137.72572946907442</v>
      </c>
      <c r="N108" s="9">
        <v>169.63405010850266</v>
      </c>
      <c r="O108" s="80"/>
    </row>
    <row r="109" spans="1:16" x14ac:dyDescent="0.5">
      <c r="A109" s="8"/>
      <c r="B109" s="3" t="s">
        <v>43</v>
      </c>
      <c r="C109" s="12" t="s">
        <v>9</v>
      </c>
      <c r="D109" s="77">
        <v>1039403.14224</v>
      </c>
      <c r="E109" s="77">
        <v>129770.0176082361</v>
      </c>
      <c r="F109" s="77">
        <v>461157.05866034987</v>
      </c>
      <c r="G109" s="22">
        <v>611817</v>
      </c>
      <c r="H109" s="22">
        <v>79282</v>
      </c>
      <c r="I109" s="22">
        <v>284960</v>
      </c>
      <c r="J109" s="54">
        <v>69.89</v>
      </c>
      <c r="K109" s="54">
        <v>63.68</v>
      </c>
      <c r="L109" s="54">
        <v>61.83</v>
      </c>
      <c r="M109" s="9">
        <v>124.85051500669024</v>
      </c>
      <c r="N109" s="9">
        <v>129.58449994034163</v>
      </c>
      <c r="O109" s="80"/>
    </row>
    <row r="110" spans="1:16" x14ac:dyDescent="0.5">
      <c r="A110" s="8"/>
      <c r="B110" s="3" t="s">
        <v>44</v>
      </c>
      <c r="C110" s="12" t="s">
        <v>9</v>
      </c>
      <c r="D110" s="77">
        <v>60195.95</v>
      </c>
      <c r="E110" s="77">
        <v>9928.9299875280012</v>
      </c>
      <c r="F110" s="77">
        <v>35217.641640000002</v>
      </c>
      <c r="G110" s="77">
        <v>44571</v>
      </c>
      <c r="H110" s="77">
        <v>8168</v>
      </c>
      <c r="I110" s="77">
        <v>29345</v>
      </c>
      <c r="J110" s="54">
        <v>35.06</v>
      </c>
      <c r="K110" s="54">
        <v>21.56</v>
      </c>
      <c r="L110" s="54">
        <v>20.010000000000002</v>
      </c>
      <c r="M110" s="9">
        <v>164.94348851588856</v>
      </c>
      <c r="N110" s="9">
        <v>183.25817235422133</v>
      </c>
      <c r="O110" s="80"/>
    </row>
    <row r="111" spans="1:16" x14ac:dyDescent="0.5">
      <c r="A111" s="8"/>
      <c r="B111" s="3" t="s">
        <v>45</v>
      </c>
      <c r="C111" s="12" t="s">
        <v>9</v>
      </c>
      <c r="D111" s="77">
        <v>0</v>
      </c>
      <c r="E111" s="77">
        <v>0</v>
      </c>
      <c r="F111" s="77">
        <v>0</v>
      </c>
      <c r="G111" s="77">
        <v>0</v>
      </c>
      <c r="H111" s="77">
        <v>0</v>
      </c>
      <c r="I111" s="77">
        <v>0</v>
      </c>
      <c r="J111" s="54">
        <v>0</v>
      </c>
      <c r="K111" s="54">
        <v>0</v>
      </c>
      <c r="L111" s="54">
        <v>0</v>
      </c>
      <c r="M111" s="9" t="s">
        <v>132</v>
      </c>
      <c r="N111" s="9" t="s">
        <v>132</v>
      </c>
      <c r="O111" s="80"/>
    </row>
    <row r="112" spans="1:16" x14ac:dyDescent="0.5">
      <c r="A112" s="8"/>
      <c r="B112" s="3"/>
      <c r="C112" s="12"/>
      <c r="D112" s="77"/>
      <c r="E112" s="77"/>
      <c r="F112" s="77"/>
      <c r="G112" s="22"/>
      <c r="H112" s="22"/>
      <c r="I112" s="22"/>
      <c r="J112" s="54"/>
      <c r="K112" s="54"/>
      <c r="L112" s="54"/>
      <c r="M112" s="9"/>
      <c r="N112" s="9"/>
      <c r="O112" s="80"/>
      <c r="P112" s="19"/>
    </row>
    <row r="113" spans="1:16" x14ac:dyDescent="0.5">
      <c r="A113" s="8" t="s">
        <v>46</v>
      </c>
      <c r="B113" s="3" t="s">
        <v>47</v>
      </c>
      <c r="C113" s="12"/>
      <c r="D113" s="77"/>
      <c r="E113" s="7">
        <v>670618.11942160968</v>
      </c>
      <c r="F113" s="7">
        <v>2381813.3885077657</v>
      </c>
      <c r="G113" s="77"/>
      <c r="H113" s="7">
        <v>698778</v>
      </c>
      <c r="I113" s="7">
        <v>2511768</v>
      </c>
      <c r="J113" s="54"/>
      <c r="K113" s="54">
        <v>-4.03</v>
      </c>
      <c r="L113" s="54">
        <v>-5.17</v>
      </c>
      <c r="M113" s="9"/>
      <c r="N113" s="9"/>
      <c r="O113" s="80"/>
      <c r="P113" s="19"/>
    </row>
    <row r="114" spans="1:16" x14ac:dyDescent="0.5">
      <c r="A114" s="8"/>
      <c r="B114" s="3" t="s">
        <v>48</v>
      </c>
      <c r="C114" s="12" t="s">
        <v>27</v>
      </c>
      <c r="D114" s="77">
        <v>1384.1308336</v>
      </c>
      <c r="E114" s="77">
        <v>8439.6575779364994</v>
      </c>
      <c r="F114" s="77">
        <v>29976.313251473512</v>
      </c>
      <c r="G114" s="22">
        <v>1753</v>
      </c>
      <c r="H114" s="22">
        <v>9316</v>
      </c>
      <c r="I114" s="22">
        <v>33488</v>
      </c>
      <c r="J114" s="54">
        <v>-21.04</v>
      </c>
      <c r="K114" s="54">
        <v>-9.41</v>
      </c>
      <c r="L114" s="54">
        <v>-10.49</v>
      </c>
      <c r="M114" s="9">
        <v>6097.4420719938071</v>
      </c>
      <c r="N114" s="9">
        <v>5314.3183114660587</v>
      </c>
      <c r="O114" s="80"/>
    </row>
    <row r="115" spans="1:16" x14ac:dyDescent="0.5">
      <c r="A115" s="8"/>
      <c r="B115" s="3" t="s">
        <v>49</v>
      </c>
      <c r="C115" s="12" t="s">
        <v>38</v>
      </c>
      <c r="D115" s="54"/>
      <c r="E115" s="7">
        <v>70239.277047259893</v>
      </c>
      <c r="F115" s="7">
        <v>249442.49210030315</v>
      </c>
      <c r="G115" s="54"/>
      <c r="H115" s="7">
        <v>60760</v>
      </c>
      <c r="I115" s="7">
        <v>218399</v>
      </c>
      <c r="J115" s="54"/>
      <c r="K115" s="54">
        <v>15.6</v>
      </c>
      <c r="L115" s="54">
        <v>14.21</v>
      </c>
      <c r="M115" s="9"/>
      <c r="N115" s="9"/>
      <c r="O115" s="80"/>
    </row>
    <row r="116" spans="1:16" x14ac:dyDescent="0.5">
      <c r="B116" s="3" t="s">
        <v>50</v>
      </c>
      <c r="C116" s="12" t="s">
        <v>31</v>
      </c>
      <c r="D116" s="77">
        <v>2769</v>
      </c>
      <c r="E116" s="77">
        <v>43680.820794060397</v>
      </c>
      <c r="F116" s="77">
        <v>155095.73705363233</v>
      </c>
      <c r="G116" s="22">
        <v>2249</v>
      </c>
      <c r="H116" s="22">
        <v>35859</v>
      </c>
      <c r="I116" s="22">
        <v>128891</v>
      </c>
      <c r="J116" s="54">
        <v>23.12</v>
      </c>
      <c r="K116" s="54">
        <v>21.81</v>
      </c>
      <c r="L116" s="54">
        <v>20.329999999999998</v>
      </c>
      <c r="M116" s="9">
        <v>15774.944309880966</v>
      </c>
      <c r="N116" s="9">
        <v>15944.419742107604</v>
      </c>
      <c r="O116" s="80"/>
    </row>
    <row r="117" spans="1:16" x14ac:dyDescent="0.5">
      <c r="B117" s="3" t="s">
        <v>51</v>
      </c>
      <c r="C117" s="12" t="s">
        <v>31</v>
      </c>
      <c r="D117" s="77">
        <v>510</v>
      </c>
      <c r="E117" s="77">
        <v>9807.8667297555003</v>
      </c>
      <c r="F117" s="77">
        <v>34838.391194238757</v>
      </c>
      <c r="G117" s="22">
        <v>518</v>
      </c>
      <c r="H117" s="22">
        <v>10608</v>
      </c>
      <c r="I117" s="22">
        <v>38133</v>
      </c>
      <c r="J117" s="54">
        <v>-1.54</v>
      </c>
      <c r="K117" s="54">
        <v>-7.54</v>
      </c>
      <c r="L117" s="54">
        <v>-8.64</v>
      </c>
      <c r="M117" s="9">
        <v>19231.111234814703</v>
      </c>
      <c r="N117" s="9">
        <v>20478.764478764479</v>
      </c>
      <c r="O117" s="80"/>
    </row>
    <row r="118" spans="1:16" x14ac:dyDescent="0.5">
      <c r="B118" s="3" t="s">
        <v>52</v>
      </c>
      <c r="C118" s="12" t="s">
        <v>38</v>
      </c>
      <c r="D118" s="54"/>
      <c r="E118" s="77">
        <v>16750.589523443999</v>
      </c>
      <c r="F118" s="77">
        <v>59508.363852432049</v>
      </c>
      <c r="G118" s="54"/>
      <c r="H118" s="22">
        <v>14293</v>
      </c>
      <c r="I118" s="22">
        <v>51375</v>
      </c>
      <c r="J118" s="54" t="s">
        <v>22</v>
      </c>
      <c r="K118" s="54">
        <v>17.190000000000001</v>
      </c>
      <c r="L118" s="54">
        <v>15.83</v>
      </c>
      <c r="M118" s="9"/>
      <c r="N118" s="9"/>
      <c r="O118" s="80"/>
    </row>
    <row r="119" spans="1:16" x14ac:dyDescent="0.5">
      <c r="A119" s="8"/>
      <c r="B119" s="3" t="s">
        <v>53</v>
      </c>
      <c r="C119" s="12" t="s">
        <v>9</v>
      </c>
      <c r="D119" s="77">
        <v>4917.1107785000004</v>
      </c>
      <c r="E119" s="77">
        <v>21333.692636629599</v>
      </c>
      <c r="F119" s="77">
        <v>75778.492533237077</v>
      </c>
      <c r="G119" s="22">
        <v>5027</v>
      </c>
      <c r="H119" s="22">
        <v>22046</v>
      </c>
      <c r="I119" s="22">
        <v>79243</v>
      </c>
      <c r="J119" s="54">
        <v>-2.19</v>
      </c>
      <c r="K119" s="54">
        <v>-3.23</v>
      </c>
      <c r="L119" s="54">
        <v>-4.37</v>
      </c>
      <c r="M119" s="9">
        <v>4338.6642273570242</v>
      </c>
      <c r="N119" s="9">
        <v>4385.5182017107618</v>
      </c>
      <c r="O119" s="80"/>
    </row>
    <row r="120" spans="1:16" x14ac:dyDescent="0.5">
      <c r="A120" s="60"/>
      <c r="B120" s="61"/>
      <c r="C120" s="61"/>
      <c r="D120" s="81"/>
      <c r="E120" s="81"/>
      <c r="F120" s="82"/>
      <c r="G120" s="81"/>
      <c r="H120" s="81"/>
      <c r="I120" s="81"/>
      <c r="J120" s="83"/>
      <c r="K120" s="83"/>
      <c r="L120" s="83"/>
      <c r="M120" s="78"/>
      <c r="N120" s="80"/>
      <c r="O120" s="80"/>
    </row>
    <row r="121" spans="1:16" x14ac:dyDescent="0.5">
      <c r="J121" s="69"/>
      <c r="K121" s="69" t="s">
        <v>91</v>
      </c>
      <c r="L121" s="69"/>
      <c r="N121" s="84"/>
      <c r="O121" s="84"/>
    </row>
    <row r="122" spans="1:16" x14ac:dyDescent="0.5">
      <c r="A122" s="104" t="s">
        <v>131</v>
      </c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N122" s="84"/>
      <c r="O122" s="84"/>
    </row>
    <row r="123" spans="1:16" x14ac:dyDescent="0.5">
      <c r="A123" s="12"/>
      <c r="B123" s="12"/>
      <c r="C123" s="12"/>
      <c r="D123" s="12"/>
      <c r="E123" s="5"/>
      <c r="F123" s="12"/>
      <c r="G123" s="12"/>
      <c r="H123" s="5"/>
      <c r="I123" s="12"/>
      <c r="J123" s="12"/>
      <c r="K123" s="5"/>
      <c r="L123" s="12"/>
      <c r="N123" s="84"/>
      <c r="O123" s="84"/>
    </row>
    <row r="124" spans="1:16" x14ac:dyDescent="0.5">
      <c r="E124" s="2"/>
      <c r="H124" s="2"/>
      <c r="I124" s="3" t="s">
        <v>109</v>
      </c>
      <c r="K124" s="2"/>
      <c r="N124" s="84"/>
      <c r="O124" s="84"/>
    </row>
    <row r="125" spans="1:16" x14ac:dyDescent="0.5">
      <c r="E125" s="2"/>
      <c r="H125" s="2"/>
      <c r="I125" s="3" t="s">
        <v>108</v>
      </c>
      <c r="J125" s="61"/>
      <c r="K125" s="4"/>
      <c r="L125" s="61"/>
      <c r="N125" s="84"/>
      <c r="O125" s="84"/>
    </row>
    <row r="126" spans="1:16" x14ac:dyDescent="0.5">
      <c r="A126" s="70"/>
      <c r="B126" s="71"/>
      <c r="C126" s="28" t="s">
        <v>92</v>
      </c>
      <c r="D126" s="102" t="s">
        <v>127</v>
      </c>
      <c r="E126" s="103"/>
      <c r="F126" s="105"/>
      <c r="G126" s="102" t="s">
        <v>128</v>
      </c>
      <c r="H126" s="103"/>
      <c r="I126" s="105"/>
      <c r="J126" s="72" t="s">
        <v>129</v>
      </c>
      <c r="K126" s="2"/>
    </row>
    <row r="127" spans="1:16" x14ac:dyDescent="0.5">
      <c r="A127" s="1" t="s">
        <v>1</v>
      </c>
      <c r="B127" s="73"/>
      <c r="C127" s="12" t="s">
        <v>93</v>
      </c>
      <c r="D127" s="38"/>
      <c r="E127" s="2"/>
      <c r="F127" s="37"/>
      <c r="H127" s="18"/>
      <c r="J127" s="74" t="s">
        <v>130</v>
      </c>
      <c r="K127" s="4"/>
      <c r="L127" s="61"/>
    </row>
    <row r="128" spans="1:16" x14ac:dyDescent="0.5">
      <c r="A128" s="3" t="s">
        <v>2</v>
      </c>
      <c r="B128" s="73" t="s">
        <v>95</v>
      </c>
      <c r="C128" s="12" t="s">
        <v>96</v>
      </c>
      <c r="D128" s="41" t="s">
        <v>97</v>
      </c>
      <c r="E128" s="100" t="s">
        <v>98</v>
      </c>
      <c r="F128" s="101"/>
      <c r="G128" s="41" t="s">
        <v>97</v>
      </c>
      <c r="H128" s="100" t="s">
        <v>98</v>
      </c>
      <c r="I128" s="101"/>
      <c r="J128" s="41" t="s">
        <v>97</v>
      </c>
      <c r="K128" s="102" t="s">
        <v>98</v>
      </c>
      <c r="L128" s="103"/>
    </row>
    <row r="129" spans="1:15" x14ac:dyDescent="0.5">
      <c r="A129" s="61"/>
      <c r="B129" s="65"/>
      <c r="C129" s="44" t="s">
        <v>99</v>
      </c>
      <c r="D129" s="65"/>
      <c r="E129" s="45" t="s">
        <v>100</v>
      </c>
      <c r="F129" s="46" t="s">
        <v>101</v>
      </c>
      <c r="G129" s="75"/>
      <c r="H129" s="45" t="s">
        <v>100</v>
      </c>
      <c r="I129" s="46" t="s">
        <v>102</v>
      </c>
      <c r="J129" s="76"/>
      <c r="K129" s="45" t="s">
        <v>100</v>
      </c>
      <c r="L129" s="51" t="s">
        <v>102</v>
      </c>
    </row>
    <row r="130" spans="1:15" x14ac:dyDescent="0.5">
      <c r="A130" s="8"/>
      <c r="B130" s="3" t="s">
        <v>55</v>
      </c>
      <c r="C130" s="12" t="s">
        <v>7</v>
      </c>
      <c r="D130" s="54"/>
      <c r="E130" s="7">
        <v>99533.026625948696</v>
      </c>
      <c r="F130" s="7">
        <v>353513.05323276902</v>
      </c>
      <c r="G130" s="85"/>
      <c r="H130" s="7">
        <v>98304</v>
      </c>
      <c r="I130" s="7">
        <v>353357</v>
      </c>
      <c r="J130" s="54"/>
      <c r="K130" s="54">
        <v>1.25</v>
      </c>
      <c r="L130" s="54">
        <v>0.04</v>
      </c>
      <c r="M130" s="80"/>
      <c r="N130" s="80"/>
      <c r="O130" s="80"/>
    </row>
    <row r="131" spans="1:15" x14ac:dyDescent="0.5">
      <c r="B131" s="3" t="s">
        <v>57</v>
      </c>
      <c r="C131" s="12" t="s">
        <v>58</v>
      </c>
      <c r="D131" s="22">
        <v>1546</v>
      </c>
      <c r="E131" s="22">
        <v>45671.053908564594</v>
      </c>
      <c r="F131" s="22">
        <v>162208.84824694361</v>
      </c>
      <c r="G131" s="22">
        <v>1191</v>
      </c>
      <c r="H131" s="22">
        <v>42313</v>
      </c>
      <c r="I131" s="22">
        <v>152092</v>
      </c>
      <c r="J131" s="54">
        <v>29.81</v>
      </c>
      <c r="K131" s="54">
        <v>7.94</v>
      </c>
      <c r="L131" s="54">
        <v>6.65</v>
      </c>
      <c r="M131" s="9">
        <v>29541.432023651098</v>
      </c>
      <c r="N131" s="9">
        <v>35527.287993282953</v>
      </c>
      <c r="O131" s="80"/>
    </row>
    <row r="132" spans="1:15" x14ac:dyDescent="0.5">
      <c r="B132" s="3" t="s">
        <v>59</v>
      </c>
      <c r="C132" s="12" t="s">
        <v>58</v>
      </c>
      <c r="D132" s="22">
        <v>5842</v>
      </c>
      <c r="E132" s="22">
        <v>51378.395398562097</v>
      </c>
      <c r="F132" s="22">
        <v>182481.54485250497</v>
      </c>
      <c r="G132" s="22">
        <v>5913</v>
      </c>
      <c r="H132" s="22">
        <v>53726</v>
      </c>
      <c r="I132" s="22">
        <v>193125</v>
      </c>
      <c r="J132" s="54">
        <v>-1.2</v>
      </c>
      <c r="K132" s="54">
        <v>-4.37</v>
      </c>
      <c r="L132" s="54">
        <v>-5.51</v>
      </c>
      <c r="M132" s="9">
        <v>8794.6585755840642</v>
      </c>
      <c r="N132" s="9">
        <v>9086.081515305259</v>
      </c>
      <c r="O132" s="80"/>
    </row>
    <row r="133" spans="1:15" x14ac:dyDescent="0.5">
      <c r="B133" s="3" t="s">
        <v>60</v>
      </c>
      <c r="C133" s="12" t="s">
        <v>7</v>
      </c>
      <c r="D133" s="54"/>
      <c r="E133" s="22">
        <v>2483.5773188220001</v>
      </c>
      <c r="F133" s="22">
        <v>8822.6601333204126</v>
      </c>
      <c r="G133" s="54"/>
      <c r="H133" s="22">
        <v>2265</v>
      </c>
      <c r="I133" s="22">
        <v>8140</v>
      </c>
      <c r="J133" s="54"/>
      <c r="K133" s="54">
        <v>9.65</v>
      </c>
      <c r="L133" s="54">
        <v>8.39</v>
      </c>
      <c r="M133" s="9"/>
      <c r="N133" s="9"/>
      <c r="O133" s="80"/>
    </row>
    <row r="134" spans="1:15" x14ac:dyDescent="0.5">
      <c r="A134" s="8"/>
      <c r="B134" s="3" t="s">
        <v>61</v>
      </c>
      <c r="C134" s="12" t="s">
        <v>62</v>
      </c>
      <c r="D134" s="7">
        <v>14532.234008399999</v>
      </c>
      <c r="E134" s="7">
        <v>31882.104168678503</v>
      </c>
      <c r="F134" s="7">
        <v>113269.28638470042</v>
      </c>
      <c r="G134" s="7">
        <v>11121</v>
      </c>
      <c r="H134" s="7">
        <v>30447</v>
      </c>
      <c r="I134" s="7">
        <v>109432</v>
      </c>
      <c r="J134" s="54">
        <v>30.67</v>
      </c>
      <c r="K134" s="54">
        <v>4.71</v>
      </c>
      <c r="L134" s="54">
        <v>3.51</v>
      </c>
      <c r="M134" s="9">
        <v>2193.8887132047175</v>
      </c>
      <c r="N134" s="9">
        <v>2737.7933639061234</v>
      </c>
      <c r="O134" s="80"/>
    </row>
    <row r="135" spans="1:15" x14ac:dyDescent="0.5">
      <c r="A135" s="8"/>
      <c r="B135" s="3" t="s">
        <v>63</v>
      </c>
      <c r="C135" s="12" t="s">
        <v>62</v>
      </c>
      <c r="D135" s="22">
        <v>5427.7260084</v>
      </c>
      <c r="E135" s="22">
        <v>23544.164745863302</v>
      </c>
      <c r="F135" s="22">
        <v>83621.742112582448</v>
      </c>
      <c r="G135" s="22">
        <v>5561</v>
      </c>
      <c r="H135" s="22">
        <v>23874</v>
      </c>
      <c r="I135" s="22">
        <v>85808</v>
      </c>
      <c r="J135" s="54">
        <v>-2.4</v>
      </c>
      <c r="K135" s="54">
        <v>-1.38</v>
      </c>
      <c r="L135" s="54">
        <v>-2.5499999999999998</v>
      </c>
      <c r="M135" s="9">
        <v>4337.7585216029938</v>
      </c>
      <c r="N135" s="9">
        <v>4293.1127495054852</v>
      </c>
      <c r="O135" s="80"/>
    </row>
    <row r="136" spans="1:15" x14ac:dyDescent="0.5">
      <c r="A136" s="8"/>
      <c r="B136" s="3" t="s">
        <v>64</v>
      </c>
      <c r="C136" s="12" t="s">
        <v>62</v>
      </c>
      <c r="D136" s="22">
        <v>43.036999999999999</v>
      </c>
      <c r="E136" s="22">
        <v>249.99536315</v>
      </c>
      <c r="F136" s="22">
        <v>888.13853373795075</v>
      </c>
      <c r="G136" s="22">
        <v>92</v>
      </c>
      <c r="H136" s="22">
        <v>515</v>
      </c>
      <c r="I136" s="22">
        <v>1852</v>
      </c>
      <c r="J136" s="54">
        <v>-53.22</v>
      </c>
      <c r="K136" s="54">
        <v>-51.46</v>
      </c>
      <c r="L136" s="54">
        <v>-52.04</v>
      </c>
      <c r="M136" s="9">
        <v>5808.8473441457354</v>
      </c>
      <c r="N136" s="9">
        <v>5597.8260869565211</v>
      </c>
      <c r="O136" s="80"/>
    </row>
    <row r="137" spans="1:15" x14ac:dyDescent="0.5">
      <c r="A137" s="8"/>
      <c r="B137" s="3" t="s">
        <v>65</v>
      </c>
      <c r="C137" s="12" t="s">
        <v>62</v>
      </c>
      <c r="D137" s="22">
        <v>9061.4709999999995</v>
      </c>
      <c r="E137" s="22">
        <v>8087.9440596652012</v>
      </c>
      <c r="F137" s="22">
        <v>28759.405738380021</v>
      </c>
      <c r="G137" s="22">
        <v>5468</v>
      </c>
      <c r="H137" s="22">
        <v>6058</v>
      </c>
      <c r="I137" s="22">
        <v>21772</v>
      </c>
      <c r="J137" s="54">
        <v>65.72</v>
      </c>
      <c r="K137" s="54">
        <v>33.51</v>
      </c>
      <c r="L137" s="54">
        <v>32.090000000000003</v>
      </c>
      <c r="M137" s="9">
        <v>892.56413883189623</v>
      </c>
      <c r="N137" s="9">
        <v>1107.9005120702268</v>
      </c>
      <c r="O137" s="80"/>
    </row>
    <row r="138" spans="1:15" x14ac:dyDescent="0.5">
      <c r="A138" s="8"/>
      <c r="B138" s="3" t="s">
        <v>66</v>
      </c>
      <c r="C138" s="12" t="s">
        <v>7</v>
      </c>
      <c r="D138" s="54"/>
      <c r="E138" s="22">
        <v>74837.593801428884</v>
      </c>
      <c r="F138" s="22">
        <v>265835.74176897306</v>
      </c>
      <c r="G138" s="54"/>
      <c r="H138" s="22">
        <v>74290</v>
      </c>
      <c r="I138" s="22">
        <v>267039</v>
      </c>
      <c r="J138" s="54"/>
      <c r="K138" s="54">
        <v>0.74</v>
      </c>
      <c r="L138" s="54">
        <v>-0.45</v>
      </c>
      <c r="M138" s="9"/>
      <c r="N138" s="9"/>
      <c r="O138" s="80"/>
    </row>
    <row r="139" spans="1:15" x14ac:dyDescent="0.5">
      <c r="A139" s="8"/>
      <c r="B139" s="3" t="s">
        <v>67</v>
      </c>
      <c r="C139" s="12" t="s">
        <v>7</v>
      </c>
      <c r="D139" s="54"/>
      <c r="E139" s="22">
        <v>9304.1065424957997</v>
      </c>
      <c r="F139" s="22">
        <v>33054.548842776858</v>
      </c>
      <c r="G139" s="54"/>
      <c r="H139" s="22">
        <v>10087</v>
      </c>
      <c r="I139" s="22">
        <v>36257</v>
      </c>
      <c r="J139" s="54"/>
      <c r="K139" s="54">
        <v>-7.76</v>
      </c>
      <c r="L139" s="54">
        <v>-8.83</v>
      </c>
      <c r="M139" s="9"/>
      <c r="N139" s="9"/>
      <c r="O139" s="80"/>
    </row>
    <row r="140" spans="1:15" x14ac:dyDescent="0.5">
      <c r="A140" s="8"/>
      <c r="B140" s="3" t="s">
        <v>68</v>
      </c>
      <c r="C140" s="12" t="s">
        <v>69</v>
      </c>
      <c r="D140" s="22">
        <v>987.52956080000001</v>
      </c>
      <c r="E140" s="22">
        <v>864.74818828449997</v>
      </c>
      <c r="F140" s="22">
        <v>3069.5595627717457</v>
      </c>
      <c r="G140" s="22">
        <v>915</v>
      </c>
      <c r="H140" s="22">
        <v>718</v>
      </c>
      <c r="I140" s="22">
        <v>2582</v>
      </c>
      <c r="J140" s="54">
        <v>7.93</v>
      </c>
      <c r="K140" s="54">
        <v>20.440000000000001</v>
      </c>
      <c r="L140" s="54">
        <v>18.88</v>
      </c>
      <c r="M140" s="9">
        <v>875.66815476790941</v>
      </c>
      <c r="N140" s="9">
        <v>784.6994535519126</v>
      </c>
      <c r="O140" s="80"/>
    </row>
    <row r="141" spans="1:15" x14ac:dyDescent="0.5">
      <c r="A141" s="8"/>
      <c r="B141" s="3" t="s">
        <v>70</v>
      </c>
      <c r="C141" s="12" t="s">
        <v>7</v>
      </c>
      <c r="D141" s="54"/>
      <c r="E141" s="7">
        <v>216479.18758859602</v>
      </c>
      <c r="F141" s="7">
        <v>768992.49851631792</v>
      </c>
      <c r="G141" s="54" t="s">
        <v>115</v>
      </c>
      <c r="H141" s="7">
        <v>260402</v>
      </c>
      <c r="I141" s="7">
        <v>935981</v>
      </c>
      <c r="J141" s="54" t="s">
        <v>22</v>
      </c>
      <c r="K141" s="54">
        <v>-16.87</v>
      </c>
      <c r="L141" s="54">
        <v>-17.84</v>
      </c>
      <c r="M141" s="9"/>
      <c r="N141" s="9"/>
      <c r="O141" s="80"/>
    </row>
    <row r="142" spans="1:15" x14ac:dyDescent="0.5">
      <c r="A142" s="3"/>
      <c r="B142" s="3" t="s">
        <v>71</v>
      </c>
      <c r="C142" s="12" t="s">
        <v>69</v>
      </c>
      <c r="D142" s="22">
        <v>0</v>
      </c>
      <c r="E142" s="22">
        <v>0</v>
      </c>
      <c r="F142" s="22">
        <v>0</v>
      </c>
      <c r="G142" s="77">
        <v>0</v>
      </c>
      <c r="H142" s="77">
        <v>0</v>
      </c>
      <c r="I142" s="77">
        <v>0</v>
      </c>
      <c r="J142" s="54">
        <v>0</v>
      </c>
      <c r="K142" s="54">
        <v>0</v>
      </c>
      <c r="L142" s="54">
        <v>0</v>
      </c>
      <c r="M142" s="9" t="s">
        <v>132</v>
      </c>
      <c r="N142" s="9" t="s">
        <v>132</v>
      </c>
      <c r="O142" s="80"/>
    </row>
    <row r="143" spans="1:15" x14ac:dyDescent="0.5">
      <c r="A143" s="3"/>
      <c r="B143" s="3" t="s">
        <v>72</v>
      </c>
      <c r="C143" s="12" t="s">
        <v>69</v>
      </c>
      <c r="D143" s="22">
        <v>185578.82366920001</v>
      </c>
      <c r="E143" s="22">
        <v>55470.778994419008</v>
      </c>
      <c r="F143" s="22">
        <v>197062.77635536273</v>
      </c>
      <c r="G143" s="22">
        <v>257490</v>
      </c>
      <c r="H143" s="22">
        <v>83201</v>
      </c>
      <c r="I143" s="22">
        <v>299082</v>
      </c>
      <c r="J143" s="54">
        <v>-27.93</v>
      </c>
      <c r="K143" s="54">
        <v>-33.33</v>
      </c>
      <c r="L143" s="54">
        <v>-34.11</v>
      </c>
      <c r="M143" s="9">
        <v>298.9068359076216</v>
      </c>
      <c r="N143" s="9">
        <v>323.12322808652766</v>
      </c>
      <c r="O143" s="80"/>
    </row>
    <row r="144" spans="1:15" x14ac:dyDescent="0.5">
      <c r="A144" s="3"/>
      <c r="B144" s="3" t="s">
        <v>73</v>
      </c>
      <c r="C144" s="12" t="s">
        <v>69</v>
      </c>
      <c r="D144" s="22">
        <v>51814.682534499996</v>
      </c>
      <c r="E144" s="22">
        <v>56711.404001673691</v>
      </c>
      <c r="F144" s="22">
        <v>201369.18014340699</v>
      </c>
      <c r="G144" s="22">
        <v>73307</v>
      </c>
      <c r="H144" s="22">
        <v>81084</v>
      </c>
      <c r="I144" s="22">
        <v>291439</v>
      </c>
      <c r="J144" s="54">
        <v>-29.32</v>
      </c>
      <c r="K144" s="54">
        <v>-30.06</v>
      </c>
      <c r="L144" s="54">
        <v>-30.91</v>
      </c>
      <c r="M144" s="9">
        <v>1094.5045154703648</v>
      </c>
      <c r="N144" s="9">
        <v>1106.0880952705745</v>
      </c>
      <c r="O144" s="80"/>
    </row>
    <row r="145" spans="1:24" x14ac:dyDescent="0.5">
      <c r="A145" s="3"/>
      <c r="B145" s="3" t="s">
        <v>74</v>
      </c>
      <c r="C145" s="12" t="s">
        <v>7</v>
      </c>
      <c r="D145" s="54"/>
      <c r="E145" s="22">
        <v>104297.0045925033</v>
      </c>
      <c r="F145" s="22">
        <v>370560.54201754817</v>
      </c>
      <c r="G145" s="54"/>
      <c r="H145" s="22">
        <v>96117</v>
      </c>
      <c r="I145" s="22">
        <v>345460</v>
      </c>
      <c r="J145" s="54"/>
      <c r="K145" s="54">
        <v>8.51</v>
      </c>
      <c r="L145" s="54">
        <v>7.27</v>
      </c>
      <c r="M145" s="9"/>
      <c r="N145" s="9"/>
      <c r="O145" s="80"/>
    </row>
    <row r="146" spans="1:24" x14ac:dyDescent="0.5">
      <c r="A146" s="8"/>
      <c r="B146" s="3" t="s">
        <v>75</v>
      </c>
      <c r="C146" s="12" t="s">
        <v>7</v>
      </c>
      <c r="D146" s="54"/>
      <c r="E146" s="7">
        <v>71596.666087702411</v>
      </c>
      <c r="F146" s="7">
        <v>254255.99215098197</v>
      </c>
      <c r="G146" s="54"/>
      <c r="H146" s="7">
        <v>66826</v>
      </c>
      <c r="I146" s="7">
        <v>240193</v>
      </c>
      <c r="J146" s="54"/>
      <c r="K146" s="54">
        <v>7.14</v>
      </c>
      <c r="L146" s="54">
        <v>5.85</v>
      </c>
      <c r="M146" s="9"/>
      <c r="N146" s="9"/>
      <c r="O146" s="80"/>
    </row>
    <row r="147" spans="1:24" x14ac:dyDescent="0.5">
      <c r="A147" s="3"/>
      <c r="B147" s="3" t="s">
        <v>76</v>
      </c>
      <c r="C147" s="12" t="s">
        <v>77</v>
      </c>
      <c r="D147" s="22">
        <v>733.91200000000003</v>
      </c>
      <c r="E147" s="22">
        <v>3892.6957613383001</v>
      </c>
      <c r="F147" s="22">
        <v>13811.208012365398</v>
      </c>
      <c r="G147" s="22">
        <v>705</v>
      </c>
      <c r="H147" s="22">
        <v>3832</v>
      </c>
      <c r="I147" s="22">
        <v>13769</v>
      </c>
      <c r="J147" s="54">
        <v>4.0999999999999996</v>
      </c>
      <c r="K147" s="54">
        <v>1.58</v>
      </c>
      <c r="L147" s="54">
        <v>0.31</v>
      </c>
      <c r="M147" s="9">
        <v>5304.0361260454929</v>
      </c>
      <c r="N147" s="9">
        <v>5435.4609929078015</v>
      </c>
      <c r="O147" s="80"/>
    </row>
    <row r="148" spans="1:24" x14ac:dyDescent="0.5">
      <c r="A148" s="3"/>
      <c r="B148" s="3" t="s">
        <v>78</v>
      </c>
      <c r="C148" s="12" t="s">
        <v>7</v>
      </c>
      <c r="D148" s="54"/>
      <c r="E148" s="22">
        <v>3186.9234635015</v>
      </c>
      <c r="F148" s="22">
        <v>11333.983603974597</v>
      </c>
      <c r="G148" s="54"/>
      <c r="H148" s="22">
        <v>4567</v>
      </c>
      <c r="I148" s="22">
        <v>16419</v>
      </c>
      <c r="J148" s="54"/>
      <c r="K148" s="54">
        <v>-30.22</v>
      </c>
      <c r="L148" s="54">
        <v>-30.97</v>
      </c>
      <c r="M148" s="9"/>
      <c r="N148" s="9"/>
      <c r="O148" s="80"/>
    </row>
    <row r="149" spans="1:24" x14ac:dyDescent="0.5">
      <c r="B149" s="3" t="s">
        <v>79</v>
      </c>
      <c r="C149" s="12" t="s">
        <v>7</v>
      </c>
      <c r="D149" s="54"/>
      <c r="E149" s="22">
        <v>16583.151172655402</v>
      </c>
      <c r="F149" s="22">
        <v>58882.740195653605</v>
      </c>
      <c r="G149" s="54"/>
      <c r="H149" s="22">
        <v>11426</v>
      </c>
      <c r="I149" s="22">
        <v>41079</v>
      </c>
      <c r="J149" s="54"/>
      <c r="K149" s="54">
        <v>45.14</v>
      </c>
      <c r="L149" s="54">
        <v>43.34</v>
      </c>
      <c r="M149" s="9"/>
      <c r="N149" s="9"/>
      <c r="O149" s="80"/>
    </row>
    <row r="150" spans="1:24" x14ac:dyDescent="0.5">
      <c r="B150" s="3" t="s">
        <v>80</v>
      </c>
      <c r="C150" s="56"/>
      <c r="D150" s="22"/>
      <c r="E150" s="77"/>
      <c r="F150" s="77"/>
      <c r="G150" s="22"/>
      <c r="H150" s="77"/>
      <c r="I150" s="77"/>
      <c r="J150" s="54"/>
      <c r="K150" s="54"/>
      <c r="L150" s="54"/>
      <c r="M150" s="9"/>
      <c r="N150" s="9"/>
      <c r="O150" s="80"/>
    </row>
    <row r="151" spans="1:24" x14ac:dyDescent="0.5">
      <c r="B151" s="3" t="s">
        <v>81</v>
      </c>
      <c r="C151" s="12" t="s">
        <v>7</v>
      </c>
      <c r="D151" s="54"/>
      <c r="E151" s="77">
        <v>7553.2089221300002</v>
      </c>
      <c r="F151" s="77">
        <v>26819.000259278819</v>
      </c>
      <c r="G151" s="54"/>
      <c r="H151" s="77">
        <v>11342</v>
      </c>
      <c r="I151" s="77">
        <v>40751</v>
      </c>
      <c r="J151" s="54"/>
      <c r="K151" s="54">
        <v>-33.4</v>
      </c>
      <c r="L151" s="54">
        <v>-34.19</v>
      </c>
      <c r="M151" s="9"/>
      <c r="N151" s="9"/>
      <c r="O151" s="80"/>
    </row>
    <row r="152" spans="1:24" x14ac:dyDescent="0.5">
      <c r="B152" s="3" t="s">
        <v>82</v>
      </c>
      <c r="C152" s="12" t="s">
        <v>7</v>
      </c>
      <c r="D152" s="54"/>
      <c r="E152" s="22">
        <v>4186.5511672825996</v>
      </c>
      <c r="F152" s="22">
        <v>14872.131134115909</v>
      </c>
      <c r="G152" s="54"/>
      <c r="H152" s="22">
        <v>3652</v>
      </c>
      <c r="I152" s="22">
        <v>13128</v>
      </c>
      <c r="J152" s="54"/>
      <c r="K152" s="54">
        <v>14.64</v>
      </c>
      <c r="L152" s="54">
        <v>13.29</v>
      </c>
      <c r="M152" s="9"/>
      <c r="N152" s="9"/>
      <c r="O152" s="80"/>
    </row>
    <row r="153" spans="1:24" x14ac:dyDescent="0.5">
      <c r="B153" s="3" t="s">
        <v>113</v>
      </c>
      <c r="C153" s="12" t="s">
        <v>77</v>
      </c>
      <c r="D153" s="22">
        <v>12885</v>
      </c>
      <c r="E153" s="22">
        <v>20399.740359176099</v>
      </c>
      <c r="F153" s="22">
        <v>72478.717120633461</v>
      </c>
      <c r="G153" s="23">
        <v>12471</v>
      </c>
      <c r="H153" s="23">
        <v>17475</v>
      </c>
      <c r="I153" s="23">
        <v>62815</v>
      </c>
      <c r="J153" s="54">
        <v>3.32</v>
      </c>
      <c r="K153" s="54">
        <v>16.739999999999998</v>
      </c>
      <c r="L153" s="54">
        <v>15.38</v>
      </c>
      <c r="M153" s="9">
        <v>1583.2161706772292</v>
      </c>
      <c r="N153" s="9">
        <v>1401.2509020928553</v>
      </c>
      <c r="O153" s="80"/>
    </row>
    <row r="154" spans="1:24" x14ac:dyDescent="0.5">
      <c r="B154" s="3" t="s">
        <v>114</v>
      </c>
      <c r="C154" s="12" t="s">
        <v>7</v>
      </c>
      <c r="D154" s="54"/>
      <c r="E154" s="22">
        <v>15794.3952416185</v>
      </c>
      <c r="F154" s="22">
        <v>56058.211824960184</v>
      </c>
      <c r="G154" s="54"/>
      <c r="H154" s="22">
        <v>14532</v>
      </c>
      <c r="I154" s="22">
        <v>52232</v>
      </c>
      <c r="J154" s="54"/>
      <c r="K154" s="54">
        <v>8.69</v>
      </c>
      <c r="L154" s="54">
        <v>7.33</v>
      </c>
      <c r="M154" s="9"/>
      <c r="N154" s="9"/>
      <c r="O154" s="80"/>
    </row>
    <row r="155" spans="1:24" s="9" customFormat="1" x14ac:dyDescent="0.5">
      <c r="A155" s="8"/>
      <c r="B155" s="3" t="s">
        <v>83</v>
      </c>
      <c r="C155" s="12" t="s">
        <v>111</v>
      </c>
      <c r="D155" s="22">
        <v>611.34827370000016</v>
      </c>
      <c r="E155" s="22">
        <v>997.34460829089983</v>
      </c>
      <c r="F155" s="22">
        <v>3544.1655230281763</v>
      </c>
      <c r="G155" s="22">
        <v>645</v>
      </c>
      <c r="H155" s="22">
        <v>1043</v>
      </c>
      <c r="I155" s="22">
        <v>3747</v>
      </c>
      <c r="J155" s="54">
        <v>-5.22</v>
      </c>
      <c r="K155" s="54">
        <v>-4.38</v>
      </c>
      <c r="L155" s="54">
        <v>-5.41</v>
      </c>
      <c r="M155" s="9">
        <v>1631.3853349986152</v>
      </c>
      <c r="N155" s="9">
        <v>1617.0542635658915</v>
      </c>
      <c r="O155" s="80"/>
      <c r="P155" s="1"/>
      <c r="Q155" s="1"/>
      <c r="R155" s="1"/>
      <c r="T155" s="24"/>
      <c r="U155" s="24"/>
      <c r="V155" s="10"/>
      <c r="W155" s="1"/>
      <c r="X155" s="1"/>
    </row>
    <row r="156" spans="1:24" s="9" customFormat="1" x14ac:dyDescent="0.5">
      <c r="A156" s="8"/>
      <c r="B156" s="3" t="s">
        <v>84</v>
      </c>
      <c r="C156" s="12" t="s">
        <v>7</v>
      </c>
      <c r="D156" s="54"/>
      <c r="E156" s="22">
        <v>891.79137325480008</v>
      </c>
      <c r="F156" s="22">
        <v>3185.8168655027212</v>
      </c>
      <c r="G156" s="54"/>
      <c r="H156" s="22">
        <v>2669</v>
      </c>
      <c r="I156" s="22">
        <v>9598</v>
      </c>
      <c r="J156" s="54"/>
      <c r="K156" s="54">
        <v>-66.59</v>
      </c>
      <c r="L156" s="54">
        <v>-66.81</v>
      </c>
      <c r="O156" s="80"/>
      <c r="P156" s="1"/>
      <c r="Q156" s="1"/>
      <c r="R156" s="1"/>
      <c r="T156" s="24"/>
      <c r="U156" s="24"/>
      <c r="V156" s="10"/>
      <c r="W156" s="1"/>
      <c r="X156" s="1"/>
    </row>
    <row r="157" spans="1:24" s="9" customFormat="1" x14ac:dyDescent="0.5">
      <c r="A157" s="8"/>
      <c r="B157" s="3" t="s">
        <v>85</v>
      </c>
      <c r="C157" s="12" t="s">
        <v>77</v>
      </c>
      <c r="D157" s="22">
        <v>527</v>
      </c>
      <c r="E157" s="22">
        <v>1207.1449000199</v>
      </c>
      <c r="F157" s="22">
        <v>4288.8572984696821</v>
      </c>
      <c r="G157" s="22">
        <v>520</v>
      </c>
      <c r="H157" s="22">
        <v>1193</v>
      </c>
      <c r="I157" s="22">
        <v>4287</v>
      </c>
      <c r="J157" s="54">
        <v>1.35</v>
      </c>
      <c r="K157" s="54">
        <v>1.19</v>
      </c>
      <c r="L157" s="54">
        <v>0.04</v>
      </c>
      <c r="M157" s="9">
        <v>2290.5975332445919</v>
      </c>
      <c r="N157" s="9">
        <v>2294.2307692307691</v>
      </c>
      <c r="O157" s="80"/>
      <c r="P157" s="1"/>
      <c r="Q157" s="1"/>
      <c r="R157" s="1"/>
      <c r="T157" s="24"/>
      <c r="U157" s="24"/>
      <c r="V157" s="10"/>
      <c r="W157" s="1"/>
      <c r="X157" s="1"/>
    </row>
    <row r="158" spans="1:24" s="9" customFormat="1" x14ac:dyDescent="0.5">
      <c r="A158" s="8"/>
      <c r="B158" s="3" t="s">
        <v>86</v>
      </c>
      <c r="C158" s="12" t="s">
        <v>69</v>
      </c>
      <c r="D158" s="22">
        <v>17240.404999999999</v>
      </c>
      <c r="E158" s="22">
        <v>569.48744273140005</v>
      </c>
      <c r="F158" s="22">
        <v>2029.5589537803069</v>
      </c>
      <c r="G158" s="22">
        <v>60283</v>
      </c>
      <c r="H158" s="22">
        <v>2423</v>
      </c>
      <c r="I158" s="22">
        <v>8713</v>
      </c>
      <c r="J158" s="54">
        <v>-71.400000000000006</v>
      </c>
      <c r="K158" s="54">
        <v>-76.5</v>
      </c>
      <c r="L158" s="54">
        <v>-76.709999999999994</v>
      </c>
      <c r="M158" s="9">
        <v>33.032138324557927</v>
      </c>
      <c r="N158" s="9">
        <v>40.193752799296647</v>
      </c>
      <c r="O158" s="80"/>
      <c r="P158" s="1"/>
      <c r="Q158" s="1"/>
      <c r="R158" s="1"/>
      <c r="T158" s="24"/>
      <c r="U158" s="24"/>
      <c r="V158" s="10"/>
      <c r="W158" s="1"/>
      <c r="X158" s="1"/>
    </row>
    <row r="159" spans="1:24" s="9" customFormat="1" x14ac:dyDescent="0.5">
      <c r="A159" s="8"/>
      <c r="B159" s="3" t="s">
        <v>87</v>
      </c>
      <c r="C159" s="12" t="s">
        <v>7</v>
      </c>
      <c r="D159" s="54"/>
      <c r="E159" s="22">
        <v>25.688218750000001</v>
      </c>
      <c r="F159" s="22">
        <v>93.125</v>
      </c>
      <c r="G159" s="54"/>
      <c r="H159" s="22">
        <v>80</v>
      </c>
      <c r="I159" s="22">
        <v>289</v>
      </c>
      <c r="J159" s="54"/>
      <c r="K159" s="54">
        <v>-67.89</v>
      </c>
      <c r="L159" s="54">
        <v>-67.78</v>
      </c>
      <c r="O159" s="80"/>
      <c r="P159" s="1"/>
      <c r="Q159" s="1"/>
      <c r="R159" s="1"/>
      <c r="T159" s="24"/>
      <c r="U159" s="24"/>
      <c r="V159" s="10"/>
      <c r="W159" s="1"/>
      <c r="X159" s="1"/>
    </row>
    <row r="160" spans="1:24" s="9" customFormat="1" x14ac:dyDescent="0.5">
      <c r="A160" s="8"/>
      <c r="B160" s="3" t="s">
        <v>88</v>
      </c>
      <c r="C160" s="12" t="s">
        <v>69</v>
      </c>
      <c r="D160" s="22">
        <v>5290700</v>
      </c>
      <c r="E160" s="22">
        <v>58261.809723335697</v>
      </c>
      <c r="F160" s="22">
        <v>206727.32422715967</v>
      </c>
      <c r="G160" s="22">
        <v>5273060</v>
      </c>
      <c r="H160" s="22">
        <v>52312</v>
      </c>
      <c r="I160" s="22">
        <v>188091</v>
      </c>
      <c r="J160" s="54">
        <v>0.33</v>
      </c>
      <c r="K160" s="54">
        <v>11.37</v>
      </c>
      <c r="L160" s="54">
        <v>9.91</v>
      </c>
      <c r="M160" s="9">
        <v>11.012117436886555</v>
      </c>
      <c r="N160" s="9">
        <v>9.9206153542724707</v>
      </c>
      <c r="O160" s="80"/>
      <c r="P160" s="1"/>
      <c r="Q160" s="1"/>
      <c r="R160" s="1"/>
      <c r="T160" s="24"/>
      <c r="U160" s="24"/>
      <c r="V160" s="10"/>
      <c r="W160" s="1"/>
      <c r="X160" s="1"/>
    </row>
    <row r="161" spans="1:24" s="9" customFormat="1" x14ac:dyDescent="0.5">
      <c r="A161" s="8"/>
      <c r="B161" s="3" t="s">
        <v>89</v>
      </c>
      <c r="C161" s="12" t="s">
        <v>69</v>
      </c>
      <c r="D161" s="22">
        <v>8067.2970000000005</v>
      </c>
      <c r="E161" s="22">
        <v>4154.7928902661997</v>
      </c>
      <c r="F161" s="22">
        <v>14756.562295520327</v>
      </c>
      <c r="G161" s="22">
        <v>12018</v>
      </c>
      <c r="H161" s="22">
        <v>5862</v>
      </c>
      <c r="I161" s="22">
        <v>21072</v>
      </c>
      <c r="J161" s="54">
        <v>-32.869999999999997</v>
      </c>
      <c r="K161" s="54">
        <v>-29.12</v>
      </c>
      <c r="L161" s="54">
        <v>-29.97</v>
      </c>
      <c r="M161" s="9">
        <v>515.01672620534475</v>
      </c>
      <c r="N161" s="9">
        <v>487.76834747878183</v>
      </c>
      <c r="O161" s="80"/>
      <c r="P161" s="1"/>
      <c r="Q161" s="1"/>
      <c r="R161" s="1"/>
      <c r="T161" s="24"/>
      <c r="U161" s="24"/>
      <c r="V161" s="10"/>
      <c r="W161" s="1"/>
      <c r="X161" s="1"/>
    </row>
    <row r="162" spans="1:24" s="9" customFormat="1" x14ac:dyDescent="0.5">
      <c r="A162" s="1"/>
      <c r="B162" s="1"/>
      <c r="C162" s="56"/>
      <c r="D162" s="22"/>
      <c r="E162" s="22"/>
      <c r="F162" s="22"/>
      <c r="G162" s="22"/>
      <c r="H162" s="22"/>
      <c r="I162" s="22"/>
      <c r="J162" s="54"/>
      <c r="K162" s="54"/>
      <c r="L162" s="54"/>
      <c r="M162" s="78"/>
      <c r="N162" s="80"/>
      <c r="O162" s="80"/>
      <c r="P162" s="1"/>
      <c r="Q162" s="1"/>
      <c r="R162" s="1"/>
      <c r="T162" s="24"/>
      <c r="U162" s="24"/>
      <c r="V162" s="10"/>
      <c r="W162" s="1"/>
      <c r="X162" s="1"/>
    </row>
    <row r="163" spans="1:24" s="9" customFormat="1" x14ac:dyDescent="0.5">
      <c r="A163" s="3"/>
      <c r="B163" s="3" t="s">
        <v>90</v>
      </c>
      <c r="C163" s="12"/>
      <c r="D163" s="22"/>
      <c r="E163" s="7">
        <v>393468.75559619255</v>
      </c>
      <c r="F163" s="7">
        <v>1398179.7355364002</v>
      </c>
      <c r="G163" s="22"/>
      <c r="H163" s="7">
        <v>375012</v>
      </c>
      <c r="I163" s="7">
        <v>1348039</v>
      </c>
      <c r="J163" s="54"/>
      <c r="K163" s="54">
        <v>4.92</v>
      </c>
      <c r="L163" s="54">
        <v>3.72</v>
      </c>
      <c r="M163" s="78"/>
      <c r="N163" s="80"/>
      <c r="O163" s="80"/>
      <c r="P163" s="1"/>
      <c r="Q163" s="1"/>
      <c r="R163" s="1"/>
      <c r="T163" s="24"/>
      <c r="U163" s="24"/>
      <c r="V163" s="10"/>
      <c r="W163" s="1"/>
      <c r="X163" s="1"/>
    </row>
    <row r="164" spans="1:24" s="9" customFormat="1" x14ac:dyDescent="0.5">
      <c r="A164" s="60"/>
      <c r="B164" s="61"/>
      <c r="C164" s="61"/>
      <c r="D164" s="61"/>
      <c r="E164" s="61"/>
      <c r="F164" s="63"/>
      <c r="G164" s="61"/>
      <c r="H164" s="61"/>
      <c r="I164" s="61"/>
      <c r="J164" s="61"/>
      <c r="K164" s="61"/>
      <c r="L164" s="61"/>
      <c r="M164" s="1"/>
      <c r="N164" s="25"/>
      <c r="O164" s="25"/>
      <c r="P164" s="1"/>
      <c r="Q164" s="1"/>
      <c r="R164" s="1"/>
      <c r="T164" s="24"/>
      <c r="U164" s="24"/>
      <c r="V164" s="10"/>
      <c r="W164" s="1"/>
      <c r="X164" s="1"/>
    </row>
    <row r="165" spans="1:24" s="9" customFormat="1" x14ac:dyDescent="0.5">
      <c r="A165" s="1"/>
      <c r="B165" s="95" t="s">
        <v>117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25"/>
      <c r="O165" s="25"/>
      <c r="P165" s="1"/>
      <c r="Q165" s="1"/>
      <c r="R165" s="1"/>
      <c r="T165" s="24"/>
      <c r="U165" s="24"/>
      <c r="V165" s="10"/>
      <c r="W165" s="1"/>
      <c r="X165" s="1"/>
    </row>
    <row r="166" spans="1:24" s="9" customFormat="1" x14ac:dyDescent="0.5">
      <c r="A166" s="1"/>
      <c r="B166" s="1"/>
      <c r="C166" s="1"/>
      <c r="D166" s="3"/>
      <c r="E166" s="2"/>
      <c r="F166" s="1"/>
      <c r="G166" s="3"/>
      <c r="H166" s="2"/>
      <c r="I166" s="2"/>
      <c r="J166" s="1"/>
      <c r="K166" s="2"/>
      <c r="L166" s="1"/>
      <c r="M166" s="1"/>
      <c r="N166" s="25"/>
      <c r="O166" s="26"/>
      <c r="P166" s="1"/>
      <c r="Q166" s="1"/>
      <c r="R166" s="1"/>
      <c r="T166" s="24"/>
      <c r="U166" s="24"/>
      <c r="V166" s="10"/>
      <c r="W166" s="1"/>
      <c r="X166" s="1"/>
    </row>
    <row r="167" spans="1:24" s="9" customFormat="1" x14ac:dyDescent="0.5">
      <c r="A167" s="3"/>
      <c r="B167" s="1"/>
      <c r="C167" s="1"/>
      <c r="D167" s="1"/>
      <c r="E167" s="2"/>
      <c r="F167" s="1"/>
      <c r="G167" s="1"/>
      <c r="H167" s="2"/>
      <c r="I167" s="1"/>
      <c r="J167" s="1"/>
      <c r="K167" s="2"/>
      <c r="L167" s="1"/>
      <c r="M167" s="1"/>
      <c r="N167" s="25"/>
      <c r="O167" s="25"/>
      <c r="P167" s="1"/>
      <c r="Q167" s="1"/>
      <c r="R167" s="1"/>
      <c r="T167" s="24"/>
      <c r="U167" s="24"/>
      <c r="V167" s="10"/>
      <c r="W167" s="1"/>
      <c r="X167" s="1"/>
    </row>
    <row r="168" spans="1:24" s="9" customFormat="1" x14ac:dyDescent="0.5">
      <c r="A168" s="3"/>
      <c r="B168" s="1"/>
      <c r="C168" s="3"/>
      <c r="D168" s="3"/>
      <c r="E168" s="2"/>
      <c r="F168" s="1"/>
      <c r="G168" s="3"/>
      <c r="H168" s="2"/>
      <c r="I168" s="1"/>
      <c r="J168" s="3"/>
      <c r="K168" s="2"/>
      <c r="L168" s="1"/>
      <c r="M168" s="3"/>
      <c r="N168" s="26"/>
      <c r="O168" s="25"/>
      <c r="P168" s="1"/>
      <c r="Q168" s="1"/>
      <c r="R168" s="3"/>
      <c r="T168" s="24"/>
      <c r="U168" s="24"/>
      <c r="V168" s="10"/>
      <c r="W168" s="1"/>
      <c r="X168" s="1"/>
    </row>
    <row r="169" spans="1:24" s="9" customFormat="1" x14ac:dyDescent="0.5">
      <c r="A169" s="3"/>
      <c r="B169" s="3"/>
      <c r="C169" s="3"/>
      <c r="D169" s="3"/>
      <c r="E169" s="2"/>
      <c r="F169" s="2"/>
      <c r="G169" s="1"/>
      <c r="H169" s="2"/>
      <c r="I169" s="2"/>
      <c r="J169" s="1"/>
      <c r="K169" s="2"/>
      <c r="L169" s="1"/>
      <c r="M169" s="3"/>
      <c r="N169" s="25"/>
      <c r="O169" s="25"/>
      <c r="P169" s="3"/>
      <c r="Q169" s="1"/>
      <c r="R169" s="1"/>
      <c r="T169" s="24"/>
      <c r="U169" s="24"/>
      <c r="V169" s="10"/>
      <c r="W169" s="1"/>
      <c r="X169" s="1"/>
    </row>
    <row r="170" spans="1:24" s="9" customFormat="1" x14ac:dyDescent="0.5">
      <c r="A170" s="3"/>
      <c r="B170" s="3"/>
      <c r="C170" s="3"/>
      <c r="D170" s="3"/>
      <c r="E170" s="20"/>
      <c r="F170" s="20"/>
      <c r="G170" s="3"/>
      <c r="H170" s="20"/>
      <c r="I170" s="3"/>
      <c r="J170" s="3"/>
      <c r="K170" s="20"/>
      <c r="L170" s="3"/>
      <c r="M170" s="3"/>
      <c r="N170" s="25"/>
      <c r="O170" s="25"/>
      <c r="P170" s="1"/>
      <c r="Q170" s="1"/>
      <c r="R170" s="1"/>
      <c r="T170" s="24"/>
      <c r="U170" s="24"/>
      <c r="V170" s="10"/>
      <c r="W170" s="1"/>
      <c r="X170" s="1"/>
    </row>
    <row r="171" spans="1:24" x14ac:dyDescent="0.5">
      <c r="E171" s="2"/>
      <c r="F171" s="2"/>
      <c r="N171" s="1"/>
      <c r="O171" s="1"/>
    </row>
    <row r="172" spans="1:24" x14ac:dyDescent="0.5">
      <c r="N172" s="1"/>
      <c r="O172" s="1"/>
    </row>
    <row r="173" spans="1:24" x14ac:dyDescent="0.5">
      <c r="N173" s="1"/>
      <c r="O173" s="1"/>
    </row>
    <row r="174" spans="1:24" x14ac:dyDescent="0.5">
      <c r="N174" s="1"/>
      <c r="O174" s="1"/>
    </row>
    <row r="175" spans="1:24" x14ac:dyDescent="0.5">
      <c r="N175" s="1"/>
      <c r="O175" s="1"/>
    </row>
    <row r="176" spans="1:24" x14ac:dyDescent="0.5">
      <c r="N176" s="1"/>
      <c r="O176" s="1"/>
    </row>
    <row r="177" spans="1:24" x14ac:dyDescent="0.5">
      <c r="N177" s="1"/>
      <c r="O177" s="1"/>
    </row>
    <row r="178" spans="1:24" x14ac:dyDescent="0.5">
      <c r="N178" s="1"/>
      <c r="O178" s="1"/>
    </row>
    <row r="179" spans="1:24" x14ac:dyDescent="0.5">
      <c r="N179" s="1"/>
      <c r="O179" s="1"/>
    </row>
    <row r="180" spans="1:24" x14ac:dyDescent="0.5">
      <c r="N180" s="1"/>
      <c r="O180" s="1"/>
    </row>
    <row r="181" spans="1:24" x14ac:dyDescent="0.5">
      <c r="N181" s="1"/>
      <c r="O181" s="1"/>
    </row>
    <row r="182" spans="1:24" x14ac:dyDescent="0.5">
      <c r="N182" s="1"/>
      <c r="O182" s="1"/>
    </row>
    <row r="183" spans="1:24" x14ac:dyDescent="0.5">
      <c r="N183" s="1"/>
      <c r="O183" s="1"/>
    </row>
    <row r="184" spans="1:24" x14ac:dyDescent="0.5">
      <c r="N184" s="1"/>
      <c r="O184" s="1"/>
    </row>
    <row r="185" spans="1:24" x14ac:dyDescent="0.5">
      <c r="N185" s="1"/>
      <c r="O185" s="1"/>
    </row>
    <row r="186" spans="1:24" x14ac:dyDescent="0.5">
      <c r="N186" s="1"/>
      <c r="O186" s="1"/>
    </row>
    <row r="187" spans="1:24" s="9" customFormat="1" x14ac:dyDescent="0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T187" s="24"/>
      <c r="U187" s="24"/>
      <c r="V187" s="10"/>
      <c r="W187" s="1"/>
      <c r="X187" s="1"/>
    </row>
    <row r="188" spans="1:24" s="9" customFormat="1" x14ac:dyDescent="0.5">
      <c r="A188" s="3"/>
      <c r="B188" s="3"/>
      <c r="C188" s="85"/>
      <c r="D188" s="8"/>
      <c r="E188" s="2"/>
      <c r="F188" s="8"/>
      <c r="G188" s="8"/>
      <c r="H188" s="2"/>
      <c r="I188" s="8"/>
      <c r="J188" s="8"/>
      <c r="K188" s="2"/>
      <c r="L188" s="8"/>
      <c r="M188" s="69"/>
      <c r="N188" s="25"/>
      <c r="O188" s="25"/>
      <c r="P188" s="69"/>
      <c r="Q188" s="69"/>
      <c r="R188" s="69"/>
      <c r="T188" s="24"/>
      <c r="U188" s="24"/>
      <c r="V188" s="10"/>
      <c r="W188" s="1"/>
      <c r="X188" s="1"/>
    </row>
    <row r="189" spans="1:24" s="9" customFormat="1" x14ac:dyDescent="0.5">
      <c r="A189" s="3"/>
      <c r="B189" s="3"/>
      <c r="C189" s="85"/>
      <c r="D189" s="86"/>
      <c r="E189" s="2"/>
      <c r="F189" s="8"/>
      <c r="G189" s="86"/>
      <c r="H189" s="2"/>
      <c r="I189" s="8"/>
      <c r="J189" s="86"/>
      <c r="K189" s="2"/>
      <c r="L189" s="8"/>
      <c r="M189" s="86"/>
      <c r="N189" s="25"/>
      <c r="O189" s="25"/>
      <c r="P189" s="86"/>
      <c r="Q189" s="69"/>
      <c r="R189" s="69"/>
      <c r="T189" s="24"/>
      <c r="U189" s="24"/>
      <c r="V189" s="10"/>
      <c r="W189" s="1"/>
      <c r="X189" s="1"/>
    </row>
    <row r="190" spans="1:24" s="9" customFormat="1" x14ac:dyDescent="0.5">
      <c r="A190" s="3"/>
      <c r="B190" s="3"/>
      <c r="C190" s="85"/>
      <c r="D190" s="86"/>
      <c r="E190" s="2"/>
      <c r="F190" s="8"/>
      <c r="G190" s="86"/>
      <c r="H190" s="2"/>
      <c r="I190" s="8"/>
      <c r="J190" s="86"/>
      <c r="K190" s="2"/>
      <c r="L190" s="8"/>
      <c r="M190" s="86"/>
      <c r="N190" s="25"/>
      <c r="O190" s="25"/>
      <c r="P190" s="86"/>
      <c r="Q190" s="69"/>
      <c r="R190" s="69"/>
      <c r="T190" s="24"/>
      <c r="U190" s="24"/>
      <c r="V190" s="10"/>
      <c r="W190" s="1"/>
      <c r="X190" s="1"/>
    </row>
    <row r="191" spans="1:24" s="9" customFormat="1" x14ac:dyDescent="0.5">
      <c r="A191" s="3"/>
      <c r="B191" s="3"/>
      <c r="C191" s="85"/>
      <c r="D191" s="86"/>
      <c r="E191" s="2"/>
      <c r="F191" s="8"/>
      <c r="G191" s="86"/>
      <c r="H191" s="2"/>
      <c r="I191" s="8"/>
      <c r="J191" s="86"/>
      <c r="K191" s="2"/>
      <c r="L191" s="8"/>
      <c r="M191" s="86"/>
      <c r="N191" s="25"/>
      <c r="O191" s="25"/>
      <c r="P191" s="86"/>
      <c r="Q191" s="69"/>
      <c r="R191" s="69"/>
      <c r="T191" s="24"/>
      <c r="U191" s="24"/>
      <c r="V191" s="10"/>
      <c r="W191" s="1"/>
      <c r="X191" s="1"/>
    </row>
    <row r="192" spans="1:24" s="9" customFormat="1" x14ac:dyDescent="0.5">
      <c r="A192" s="3"/>
      <c r="B192" s="3"/>
      <c r="C192" s="85"/>
      <c r="D192" s="86"/>
      <c r="E192" s="2"/>
      <c r="F192" s="8"/>
      <c r="G192" s="86"/>
      <c r="H192" s="2"/>
      <c r="I192" s="8"/>
      <c r="J192" s="86"/>
      <c r="K192" s="2"/>
      <c r="L192" s="8"/>
      <c r="M192" s="86"/>
      <c r="N192" s="25"/>
      <c r="O192" s="25"/>
      <c r="P192" s="86"/>
      <c r="Q192" s="69"/>
      <c r="R192" s="69"/>
      <c r="T192" s="24"/>
      <c r="U192" s="24"/>
      <c r="V192" s="10"/>
      <c r="W192" s="1"/>
      <c r="X192" s="1"/>
    </row>
    <row r="193" spans="1:24" s="9" customFormat="1" x14ac:dyDescent="0.5">
      <c r="A193" s="3"/>
      <c r="B193" s="3"/>
      <c r="C193" s="85"/>
      <c r="D193" s="86"/>
      <c r="E193" s="2"/>
      <c r="F193" s="8"/>
      <c r="G193" s="86"/>
      <c r="H193" s="2"/>
      <c r="I193" s="8"/>
      <c r="J193" s="86"/>
      <c r="K193" s="2"/>
      <c r="L193" s="8"/>
      <c r="M193" s="86"/>
      <c r="N193" s="25"/>
      <c r="O193" s="25"/>
      <c r="P193" s="86"/>
      <c r="Q193" s="69"/>
      <c r="R193" s="69"/>
      <c r="T193" s="24"/>
      <c r="U193" s="24"/>
      <c r="V193" s="10"/>
      <c r="W193" s="1"/>
      <c r="X193" s="1"/>
    </row>
    <row r="194" spans="1:24" s="9" customFormat="1" x14ac:dyDescent="0.5">
      <c r="A194" s="3"/>
      <c r="B194" s="3"/>
      <c r="C194" s="85"/>
      <c r="D194" s="86"/>
      <c r="E194" s="2"/>
      <c r="F194" s="8"/>
      <c r="G194" s="86"/>
      <c r="H194" s="2"/>
      <c r="I194" s="8"/>
      <c r="J194" s="86"/>
      <c r="K194" s="2"/>
      <c r="L194" s="8"/>
      <c r="M194" s="86"/>
      <c r="N194" s="25"/>
      <c r="O194" s="25"/>
      <c r="P194" s="86"/>
      <c r="Q194" s="69"/>
      <c r="R194" s="69"/>
      <c r="T194" s="24"/>
      <c r="U194" s="24"/>
      <c r="V194" s="10"/>
      <c r="W194" s="1"/>
      <c r="X194" s="1"/>
    </row>
    <row r="195" spans="1:24" s="9" customFormat="1" x14ac:dyDescent="0.5">
      <c r="A195" s="3"/>
      <c r="B195" s="3"/>
      <c r="C195" s="85"/>
      <c r="D195" s="86"/>
      <c r="E195" s="2"/>
      <c r="F195" s="8"/>
      <c r="G195" s="86"/>
      <c r="H195" s="2"/>
      <c r="I195" s="8"/>
      <c r="J195" s="86"/>
      <c r="K195" s="2"/>
      <c r="L195" s="8"/>
      <c r="M195" s="86"/>
      <c r="N195" s="25"/>
      <c r="O195" s="25"/>
      <c r="P195" s="86"/>
      <c r="Q195" s="69"/>
      <c r="R195" s="69"/>
      <c r="T195" s="24"/>
      <c r="U195" s="24"/>
      <c r="V195" s="10"/>
      <c r="W195" s="1"/>
      <c r="X195" s="1"/>
    </row>
    <row r="196" spans="1:24" s="9" customFormat="1" x14ac:dyDescent="0.5">
      <c r="A196" s="3"/>
      <c r="B196" s="3"/>
      <c r="C196" s="85"/>
      <c r="D196" s="86"/>
      <c r="E196" s="2"/>
      <c r="F196" s="8"/>
      <c r="G196" s="86"/>
      <c r="H196" s="2"/>
      <c r="I196" s="8"/>
      <c r="J196" s="86"/>
      <c r="K196" s="2"/>
      <c r="L196" s="8"/>
      <c r="M196" s="86"/>
      <c r="N196" s="25"/>
      <c r="O196" s="25"/>
      <c r="P196" s="86"/>
      <c r="Q196" s="69"/>
      <c r="R196" s="69"/>
      <c r="T196" s="24"/>
      <c r="U196" s="24"/>
      <c r="V196" s="10"/>
      <c r="W196" s="1"/>
      <c r="X196" s="1"/>
    </row>
    <row r="197" spans="1:24" s="9" customFormat="1" x14ac:dyDescent="0.5">
      <c r="A197" s="3"/>
      <c r="B197" s="3"/>
      <c r="C197" s="85"/>
      <c r="D197" s="86"/>
      <c r="E197" s="2"/>
      <c r="F197" s="8"/>
      <c r="G197" s="86"/>
      <c r="H197" s="2"/>
      <c r="I197" s="8"/>
      <c r="J197" s="86"/>
      <c r="K197" s="2"/>
      <c r="L197" s="8"/>
      <c r="M197" s="86"/>
      <c r="N197" s="25"/>
      <c r="O197" s="25"/>
      <c r="P197" s="86"/>
      <c r="Q197" s="69"/>
      <c r="R197" s="69"/>
      <c r="T197" s="24"/>
      <c r="U197" s="24"/>
      <c r="V197" s="10"/>
      <c r="W197" s="1"/>
      <c r="X197" s="1"/>
    </row>
    <row r="198" spans="1:24" s="9" customFormat="1" x14ac:dyDescent="0.5">
      <c r="A198" s="3"/>
      <c r="B198" s="3"/>
      <c r="C198" s="85"/>
      <c r="D198" s="86"/>
      <c r="E198" s="2"/>
      <c r="F198" s="8"/>
      <c r="G198" s="86"/>
      <c r="H198" s="2"/>
      <c r="I198" s="8"/>
      <c r="J198" s="86"/>
      <c r="K198" s="2"/>
      <c r="L198" s="8"/>
      <c r="M198" s="86"/>
      <c r="N198" s="25"/>
      <c r="O198" s="25"/>
      <c r="P198" s="86"/>
      <c r="Q198" s="69"/>
      <c r="R198" s="69"/>
      <c r="T198" s="24"/>
      <c r="U198" s="24"/>
      <c r="V198" s="10"/>
      <c r="W198" s="1"/>
      <c r="X198" s="1"/>
    </row>
    <row r="199" spans="1:24" s="9" customFormat="1" x14ac:dyDescent="0.5">
      <c r="A199" s="1"/>
      <c r="B199" s="3"/>
      <c r="C199" s="85"/>
      <c r="D199" s="86"/>
      <c r="E199" s="2"/>
      <c r="F199" s="8"/>
      <c r="G199" s="86"/>
      <c r="H199" s="2"/>
      <c r="I199" s="8"/>
      <c r="J199" s="86"/>
      <c r="K199" s="2"/>
      <c r="L199" s="8"/>
      <c r="M199" s="86"/>
      <c r="N199" s="25"/>
      <c r="O199" s="25"/>
      <c r="P199" s="86"/>
      <c r="Q199" s="69"/>
      <c r="R199" s="69"/>
      <c r="T199" s="24"/>
      <c r="U199" s="24"/>
      <c r="V199" s="10"/>
      <c r="W199" s="1"/>
      <c r="X199" s="1"/>
    </row>
    <row r="200" spans="1:24" s="9" customFormat="1" x14ac:dyDescent="0.5">
      <c r="A200" s="1"/>
      <c r="B200" s="3"/>
      <c r="C200" s="85"/>
      <c r="D200" s="86"/>
      <c r="E200" s="2"/>
      <c r="F200" s="8"/>
      <c r="G200" s="86"/>
      <c r="H200" s="2"/>
      <c r="I200" s="8"/>
      <c r="J200" s="86"/>
      <c r="K200" s="2"/>
      <c r="L200" s="8"/>
      <c r="M200" s="86"/>
      <c r="N200" s="25"/>
      <c r="O200" s="25"/>
      <c r="P200" s="86"/>
      <c r="Q200" s="69"/>
      <c r="R200" s="69"/>
      <c r="T200" s="24"/>
      <c r="U200" s="24"/>
      <c r="V200" s="10"/>
      <c r="W200" s="1"/>
      <c r="X200" s="1"/>
    </row>
    <row r="201" spans="1:24" s="9" customFormat="1" x14ac:dyDescent="0.5">
      <c r="A201" s="1"/>
      <c r="B201" s="3"/>
      <c r="C201" s="85"/>
      <c r="D201" s="86"/>
      <c r="E201" s="2"/>
      <c r="F201" s="8"/>
      <c r="G201" s="86"/>
      <c r="H201" s="2"/>
      <c r="I201" s="8"/>
      <c r="J201" s="86"/>
      <c r="K201" s="2"/>
      <c r="L201" s="8"/>
      <c r="M201" s="86"/>
      <c r="N201" s="25"/>
      <c r="O201" s="25"/>
      <c r="P201" s="86"/>
      <c r="Q201" s="69"/>
      <c r="R201" s="69"/>
      <c r="T201" s="24"/>
      <c r="U201" s="24"/>
      <c r="V201" s="10"/>
      <c r="W201" s="1"/>
      <c r="X201" s="1"/>
    </row>
    <row r="202" spans="1:24" s="9" customFormat="1" x14ac:dyDescent="0.5">
      <c r="A202" s="1"/>
      <c r="B202" s="3"/>
      <c r="C202" s="85"/>
      <c r="D202" s="86"/>
      <c r="E202" s="2"/>
      <c r="F202" s="8"/>
      <c r="G202" s="86"/>
      <c r="H202" s="2"/>
      <c r="I202" s="8"/>
      <c r="J202" s="86"/>
      <c r="K202" s="2"/>
      <c r="L202" s="8"/>
      <c r="M202" s="86"/>
      <c r="N202" s="25"/>
      <c r="O202" s="25"/>
      <c r="P202" s="86"/>
      <c r="Q202" s="69"/>
      <c r="R202" s="69"/>
      <c r="T202" s="24"/>
      <c r="U202" s="24"/>
      <c r="V202" s="10"/>
      <c r="W202" s="1"/>
      <c r="X202" s="1"/>
    </row>
    <row r="203" spans="1:24" s="9" customFormat="1" x14ac:dyDescent="0.5">
      <c r="A203" s="1"/>
      <c r="B203" s="3"/>
      <c r="C203" s="85"/>
      <c r="D203" s="86"/>
      <c r="E203" s="2"/>
      <c r="F203" s="8"/>
      <c r="G203" s="86"/>
      <c r="H203" s="2"/>
      <c r="I203" s="8"/>
      <c r="J203" s="86"/>
      <c r="K203" s="2"/>
      <c r="L203" s="8"/>
      <c r="M203" s="86"/>
      <c r="N203" s="25"/>
      <c r="O203" s="25"/>
      <c r="P203" s="86"/>
      <c r="Q203" s="69"/>
      <c r="R203" s="69"/>
      <c r="T203" s="24"/>
      <c r="U203" s="24"/>
      <c r="V203" s="10"/>
      <c r="W203" s="1"/>
      <c r="X203" s="1"/>
    </row>
    <row r="204" spans="1:24" s="9" customFormat="1" x14ac:dyDescent="0.5">
      <c r="A204" s="1"/>
      <c r="B204" s="3"/>
      <c r="C204" s="85"/>
      <c r="D204" s="86"/>
      <c r="E204" s="2"/>
      <c r="F204" s="8"/>
      <c r="G204" s="86"/>
      <c r="H204" s="2"/>
      <c r="I204" s="8"/>
      <c r="J204" s="86"/>
      <c r="K204" s="2"/>
      <c r="L204" s="8"/>
      <c r="M204" s="86"/>
      <c r="N204" s="25"/>
      <c r="O204" s="25"/>
      <c r="P204" s="86"/>
      <c r="Q204" s="69"/>
      <c r="R204" s="69"/>
      <c r="T204" s="24"/>
      <c r="U204" s="24"/>
      <c r="V204" s="10"/>
      <c r="W204" s="1"/>
      <c r="X204" s="1"/>
    </row>
    <row r="205" spans="1:24" s="9" customFormat="1" x14ac:dyDescent="0.5">
      <c r="A205" s="1"/>
      <c r="B205" s="3"/>
      <c r="C205" s="85"/>
      <c r="D205" s="86"/>
      <c r="E205" s="2"/>
      <c r="F205" s="8"/>
      <c r="G205" s="86"/>
      <c r="H205" s="2"/>
      <c r="I205" s="8"/>
      <c r="J205" s="86"/>
      <c r="K205" s="2"/>
      <c r="L205" s="8"/>
      <c r="M205" s="86"/>
      <c r="N205" s="25"/>
      <c r="O205" s="25"/>
      <c r="P205" s="86"/>
      <c r="Q205" s="69"/>
      <c r="R205" s="69"/>
      <c r="T205" s="24"/>
      <c r="U205" s="24"/>
      <c r="V205" s="10"/>
      <c r="W205" s="1"/>
      <c r="X205" s="1"/>
    </row>
    <row r="206" spans="1:24" s="9" customFormat="1" x14ac:dyDescent="0.5">
      <c r="A206" s="1"/>
      <c r="B206" s="3"/>
      <c r="C206" s="85"/>
      <c r="D206" s="86"/>
      <c r="E206" s="2"/>
      <c r="F206" s="8"/>
      <c r="G206" s="86"/>
      <c r="H206" s="2"/>
      <c r="I206" s="8"/>
      <c r="J206" s="86"/>
      <c r="K206" s="2"/>
      <c r="L206" s="8"/>
      <c r="M206" s="86"/>
      <c r="N206" s="25"/>
      <c r="O206" s="25"/>
      <c r="P206" s="86"/>
      <c r="Q206" s="69"/>
      <c r="R206" s="69"/>
      <c r="T206" s="24"/>
      <c r="U206" s="24"/>
      <c r="V206" s="10"/>
      <c r="W206" s="1"/>
      <c r="X206" s="1"/>
    </row>
    <row r="207" spans="1:24" s="9" customFormat="1" x14ac:dyDescent="0.5">
      <c r="A207" s="1"/>
      <c r="B207" s="3"/>
      <c r="C207" s="85"/>
      <c r="D207" s="86"/>
      <c r="E207" s="2"/>
      <c r="F207" s="8"/>
      <c r="G207" s="86"/>
      <c r="H207" s="2"/>
      <c r="I207" s="8"/>
      <c r="J207" s="86"/>
      <c r="K207" s="2"/>
      <c r="L207" s="8"/>
      <c r="M207" s="86"/>
      <c r="N207" s="25"/>
      <c r="O207" s="25"/>
      <c r="P207" s="86"/>
      <c r="Q207" s="69"/>
      <c r="R207" s="69"/>
      <c r="T207" s="24"/>
      <c r="U207" s="24"/>
      <c r="V207" s="10"/>
      <c r="W207" s="1"/>
      <c r="X207" s="1"/>
    </row>
    <row r="208" spans="1:24" s="9" customFormat="1" x14ac:dyDescent="0.5">
      <c r="A208" s="1"/>
      <c r="B208" s="3"/>
      <c r="C208" s="85"/>
      <c r="D208" s="86"/>
      <c r="E208" s="2"/>
      <c r="F208" s="8"/>
      <c r="G208" s="86"/>
      <c r="H208" s="2"/>
      <c r="I208" s="8"/>
      <c r="J208" s="86"/>
      <c r="K208" s="2"/>
      <c r="L208" s="8"/>
      <c r="M208" s="86"/>
      <c r="N208" s="25"/>
      <c r="O208" s="25"/>
      <c r="P208" s="86"/>
      <c r="Q208" s="69"/>
      <c r="R208" s="69"/>
      <c r="T208" s="24"/>
      <c r="U208" s="24"/>
      <c r="V208" s="10"/>
      <c r="W208" s="1"/>
      <c r="X208" s="1"/>
    </row>
    <row r="209" spans="1:24" s="9" customFormat="1" x14ac:dyDescent="0.5">
      <c r="A209" s="1"/>
      <c r="B209" s="3"/>
      <c r="C209" s="85"/>
      <c r="D209" s="86"/>
      <c r="E209" s="2"/>
      <c r="F209" s="8"/>
      <c r="G209" s="86"/>
      <c r="H209" s="2"/>
      <c r="I209" s="8"/>
      <c r="J209" s="86"/>
      <c r="K209" s="2"/>
      <c r="L209" s="8"/>
      <c r="M209" s="86"/>
      <c r="N209" s="25"/>
      <c r="O209" s="25"/>
      <c r="P209" s="86"/>
      <c r="Q209" s="69"/>
      <c r="R209" s="69"/>
      <c r="T209" s="24"/>
      <c r="U209" s="24"/>
      <c r="V209" s="10"/>
      <c r="W209" s="1"/>
      <c r="X209" s="1"/>
    </row>
    <row r="210" spans="1:24" s="9" customFormat="1" x14ac:dyDescent="0.5">
      <c r="A210" s="1"/>
      <c r="B210" s="3"/>
      <c r="C210" s="85"/>
      <c r="D210" s="86"/>
      <c r="E210" s="2"/>
      <c r="F210" s="8"/>
      <c r="G210" s="86"/>
      <c r="H210" s="2"/>
      <c r="I210" s="8"/>
      <c r="J210" s="86"/>
      <c r="K210" s="2"/>
      <c r="L210" s="8"/>
      <c r="M210" s="86"/>
      <c r="N210" s="25"/>
      <c r="O210" s="25"/>
      <c r="P210" s="86"/>
      <c r="Q210" s="69"/>
      <c r="R210" s="69"/>
      <c r="T210" s="24"/>
      <c r="U210" s="24"/>
      <c r="V210" s="10"/>
      <c r="W210" s="1"/>
      <c r="X210" s="1"/>
    </row>
    <row r="211" spans="1:24" s="9" customFormat="1" x14ac:dyDescent="0.5">
      <c r="A211" s="1"/>
      <c r="B211" s="3"/>
      <c r="C211" s="85"/>
      <c r="D211" s="86"/>
      <c r="E211" s="2"/>
      <c r="F211" s="8"/>
      <c r="G211" s="86"/>
      <c r="H211" s="2"/>
      <c r="I211" s="8"/>
      <c r="J211" s="86"/>
      <c r="K211" s="2"/>
      <c r="L211" s="8"/>
      <c r="M211" s="86"/>
      <c r="N211" s="25"/>
      <c r="O211" s="25"/>
      <c r="P211" s="86"/>
      <c r="Q211" s="69"/>
      <c r="R211" s="69"/>
      <c r="T211" s="24"/>
      <c r="U211" s="24"/>
      <c r="V211" s="10"/>
      <c r="W211" s="1"/>
      <c r="X211" s="1"/>
    </row>
    <row r="212" spans="1:24" s="9" customFormat="1" x14ac:dyDescent="0.5">
      <c r="A212" s="1"/>
      <c r="B212" s="3"/>
      <c r="C212" s="85"/>
      <c r="D212" s="86"/>
      <c r="E212" s="2"/>
      <c r="F212" s="8"/>
      <c r="G212" s="86"/>
      <c r="H212" s="2"/>
      <c r="I212" s="8"/>
      <c r="J212" s="86"/>
      <c r="K212" s="2"/>
      <c r="L212" s="8"/>
      <c r="M212" s="86"/>
      <c r="N212" s="25"/>
      <c r="O212" s="25"/>
      <c r="P212" s="86"/>
      <c r="Q212" s="69"/>
      <c r="R212" s="69"/>
      <c r="T212" s="24"/>
      <c r="U212" s="24"/>
      <c r="V212" s="10"/>
      <c r="W212" s="1"/>
      <c r="X212" s="1"/>
    </row>
    <row r="213" spans="1:24" s="9" customFormat="1" x14ac:dyDescent="0.5">
      <c r="A213" s="1"/>
      <c r="B213" s="3"/>
      <c r="C213" s="85"/>
      <c r="D213" s="86"/>
      <c r="E213" s="2"/>
      <c r="F213" s="8"/>
      <c r="G213" s="86"/>
      <c r="H213" s="2"/>
      <c r="I213" s="8"/>
      <c r="J213" s="86"/>
      <c r="K213" s="2"/>
      <c r="L213" s="8"/>
      <c r="M213" s="86"/>
      <c r="N213" s="25"/>
      <c r="O213" s="25"/>
      <c r="P213" s="86"/>
      <c r="Q213" s="69"/>
      <c r="R213" s="69"/>
      <c r="T213" s="24"/>
      <c r="U213" s="24"/>
      <c r="V213" s="10"/>
      <c r="W213" s="1"/>
      <c r="X213" s="1"/>
    </row>
    <row r="214" spans="1:24" s="9" customFormat="1" x14ac:dyDescent="0.5">
      <c r="A214" s="1"/>
      <c r="B214" s="3"/>
      <c r="C214" s="85"/>
      <c r="D214" s="86"/>
      <c r="E214" s="2"/>
      <c r="F214" s="8"/>
      <c r="G214" s="86"/>
      <c r="H214" s="2"/>
      <c r="I214" s="8"/>
      <c r="J214" s="86"/>
      <c r="K214" s="2"/>
      <c r="L214" s="8"/>
      <c r="M214" s="86"/>
      <c r="N214" s="25"/>
      <c r="O214" s="25"/>
      <c r="P214" s="86"/>
      <c r="Q214" s="69"/>
      <c r="R214" s="69"/>
      <c r="T214" s="24"/>
      <c r="U214" s="24"/>
      <c r="V214" s="10"/>
      <c r="W214" s="1"/>
      <c r="X214" s="1"/>
    </row>
    <row r="215" spans="1:24" s="9" customFormat="1" x14ac:dyDescent="0.5">
      <c r="A215" s="87"/>
      <c r="B215" s="3"/>
      <c r="C215" s="85"/>
      <c r="D215" s="8"/>
      <c r="E215" s="88"/>
      <c r="F215" s="8"/>
      <c r="G215" s="8"/>
      <c r="H215" s="88"/>
      <c r="I215" s="8"/>
      <c r="J215" s="89"/>
      <c r="K215" s="90"/>
      <c r="L215" s="89"/>
      <c r="M215" s="69"/>
      <c r="N215" s="25"/>
      <c r="O215" s="25"/>
      <c r="P215" s="91"/>
      <c r="Q215" s="69"/>
      <c r="R215" s="69"/>
      <c r="T215" s="24"/>
      <c r="U215" s="24"/>
      <c r="V215" s="10"/>
      <c r="W215" s="1"/>
      <c r="X215" s="1"/>
    </row>
    <row r="216" spans="1:24" s="9" customFormat="1" x14ac:dyDescent="0.5">
      <c r="A216" s="87"/>
      <c r="B216" s="3"/>
      <c r="C216" s="85"/>
      <c r="D216" s="8"/>
      <c r="E216" s="88"/>
      <c r="F216" s="8"/>
      <c r="G216" s="8"/>
      <c r="H216" s="88"/>
      <c r="I216" s="8"/>
      <c r="J216" s="89"/>
      <c r="K216" s="90"/>
      <c r="L216" s="89"/>
      <c r="M216" s="69"/>
      <c r="N216" s="25"/>
      <c r="O216" s="25"/>
      <c r="P216" s="69"/>
      <c r="Q216" s="69"/>
      <c r="R216" s="69"/>
      <c r="T216" s="24"/>
      <c r="U216" s="24"/>
      <c r="V216" s="10"/>
      <c r="W216" s="1"/>
      <c r="X216" s="1"/>
    </row>
    <row r="217" spans="1:24" s="9" customFormat="1" x14ac:dyDescent="0.5">
      <c r="A217" s="87"/>
      <c r="B217" s="3"/>
      <c r="C217" s="85"/>
      <c r="D217" s="8"/>
      <c r="E217" s="88"/>
      <c r="F217" s="8"/>
      <c r="G217" s="8"/>
      <c r="H217" s="88"/>
      <c r="I217" s="8"/>
      <c r="J217" s="89"/>
      <c r="K217" s="90"/>
      <c r="L217" s="89"/>
      <c r="M217" s="69"/>
      <c r="N217" s="25"/>
      <c r="O217" s="25"/>
      <c r="P217" s="69"/>
      <c r="Q217" s="69"/>
      <c r="R217" s="69"/>
      <c r="T217" s="24"/>
      <c r="U217" s="24"/>
      <c r="V217" s="10"/>
      <c r="W217" s="1"/>
      <c r="X217" s="1"/>
    </row>
    <row r="218" spans="1:24" s="9" customFormat="1" x14ac:dyDescent="0.5">
      <c r="A218" s="3"/>
      <c r="B218" s="1"/>
      <c r="C218" s="1"/>
      <c r="D218" s="3"/>
      <c r="E218" s="2"/>
      <c r="F218" s="1"/>
      <c r="G218" s="3"/>
      <c r="H218" s="2"/>
      <c r="I218" s="1"/>
      <c r="J218" s="1"/>
      <c r="K218" s="2"/>
      <c r="L218" s="1"/>
      <c r="M218" s="1"/>
      <c r="N218" s="25"/>
      <c r="O218" s="26"/>
      <c r="P218" s="1"/>
      <c r="Q218" s="1"/>
      <c r="R218" s="1"/>
      <c r="T218" s="24"/>
      <c r="U218" s="24"/>
      <c r="V218" s="10"/>
      <c r="W218" s="1"/>
      <c r="X218" s="1"/>
    </row>
    <row r="219" spans="1:24" s="9" customFormat="1" x14ac:dyDescent="0.5">
      <c r="A219" s="1"/>
      <c r="B219" s="1"/>
      <c r="C219" s="1"/>
      <c r="D219" s="3"/>
      <c r="E219" s="2"/>
      <c r="F219" s="1"/>
      <c r="G219" s="3"/>
      <c r="H219" s="2"/>
      <c r="I219" s="1"/>
      <c r="J219" s="1"/>
      <c r="K219" s="2"/>
      <c r="L219" s="1"/>
      <c r="M219" s="1"/>
      <c r="N219" s="25"/>
      <c r="O219" s="26"/>
      <c r="P219" s="1"/>
      <c r="Q219" s="1"/>
      <c r="R219" s="1"/>
      <c r="T219" s="24"/>
      <c r="U219" s="24"/>
      <c r="V219" s="10"/>
      <c r="W219" s="1"/>
      <c r="X219" s="1"/>
    </row>
    <row r="220" spans="1:24" s="9" customFormat="1" x14ac:dyDescent="0.5">
      <c r="A220" s="3"/>
      <c r="B220" s="1"/>
      <c r="C220" s="1"/>
      <c r="D220" s="1"/>
      <c r="E220" s="2"/>
      <c r="F220" s="1"/>
      <c r="G220" s="1"/>
      <c r="H220" s="2"/>
      <c r="I220" s="1"/>
      <c r="J220" s="1"/>
      <c r="K220" s="2"/>
      <c r="L220" s="1"/>
      <c r="M220" s="1"/>
      <c r="N220" s="25"/>
      <c r="O220" s="25"/>
      <c r="P220" s="1"/>
      <c r="Q220" s="1"/>
      <c r="R220" s="1"/>
      <c r="T220" s="24"/>
      <c r="U220" s="24"/>
      <c r="V220" s="10"/>
      <c r="W220" s="1"/>
      <c r="X220" s="1"/>
    </row>
    <row r="221" spans="1:24" s="9" customFormat="1" x14ac:dyDescent="0.5">
      <c r="A221" s="3"/>
      <c r="B221" s="3"/>
      <c r="C221" s="3"/>
      <c r="D221" s="3"/>
      <c r="E221" s="2"/>
      <c r="F221" s="1"/>
      <c r="G221" s="3"/>
      <c r="H221" s="2"/>
      <c r="I221" s="1"/>
      <c r="J221" s="3"/>
      <c r="K221" s="2"/>
      <c r="L221" s="1"/>
      <c r="M221" s="3"/>
      <c r="N221" s="26"/>
      <c r="O221" s="25"/>
      <c r="P221" s="1"/>
      <c r="Q221" s="1"/>
      <c r="R221" s="3"/>
      <c r="T221" s="24"/>
      <c r="U221" s="24"/>
      <c r="V221" s="10"/>
      <c r="W221" s="1"/>
      <c r="X221" s="1"/>
    </row>
    <row r="222" spans="1:24" s="9" customFormat="1" x14ac:dyDescent="0.5">
      <c r="A222" s="3"/>
      <c r="B222" s="3"/>
      <c r="C222" s="3"/>
      <c r="D222" s="3"/>
      <c r="E222" s="2"/>
      <c r="F222" s="1"/>
      <c r="G222" s="1"/>
      <c r="H222" s="2"/>
      <c r="I222" s="1"/>
      <c r="J222" s="1"/>
      <c r="K222" s="2"/>
      <c r="L222" s="1"/>
      <c r="M222" s="3"/>
      <c r="N222" s="25"/>
      <c r="O222" s="25"/>
      <c r="P222" s="3"/>
      <c r="Q222" s="1"/>
      <c r="R222" s="1"/>
      <c r="T222" s="24"/>
      <c r="U222" s="24"/>
      <c r="V222" s="10"/>
      <c r="W222" s="1"/>
      <c r="X222" s="1"/>
    </row>
    <row r="223" spans="1:24" s="9" customFormat="1" x14ac:dyDescent="0.5">
      <c r="A223" s="3"/>
      <c r="B223" s="3"/>
      <c r="C223" s="3"/>
      <c r="D223" s="3"/>
      <c r="E223" s="20"/>
      <c r="F223" s="3"/>
      <c r="G223" s="3"/>
      <c r="H223" s="20"/>
      <c r="I223" s="3"/>
      <c r="J223" s="3"/>
      <c r="K223" s="20"/>
      <c r="L223" s="3"/>
      <c r="M223" s="3"/>
      <c r="N223" s="25"/>
      <c r="O223" s="25"/>
      <c r="P223" s="1"/>
      <c r="Q223" s="1"/>
      <c r="R223" s="1"/>
      <c r="T223" s="24"/>
      <c r="U223" s="24"/>
      <c r="V223" s="10"/>
      <c r="W223" s="1"/>
      <c r="X223" s="1"/>
    </row>
    <row r="224" spans="1:24" s="9" customFormat="1" x14ac:dyDescent="0.5">
      <c r="A224" s="3"/>
      <c r="B224" s="3"/>
      <c r="C224" s="3"/>
      <c r="D224" s="3"/>
      <c r="E224" s="20"/>
      <c r="F224" s="1"/>
      <c r="G224" s="3"/>
      <c r="H224" s="20"/>
      <c r="I224" s="1"/>
      <c r="J224" s="3"/>
      <c r="K224" s="20"/>
      <c r="L224" s="1"/>
      <c r="M224" s="3"/>
      <c r="N224" s="26"/>
      <c r="O224" s="25"/>
      <c r="P224" s="3"/>
      <c r="Q224" s="3"/>
      <c r="R224" s="1"/>
      <c r="T224" s="24"/>
      <c r="U224" s="24"/>
      <c r="V224" s="10"/>
      <c r="W224" s="1"/>
      <c r="X224" s="1"/>
    </row>
    <row r="225" spans="1:24" s="9" customFormat="1" x14ac:dyDescent="0.5">
      <c r="A225" s="3"/>
      <c r="B225" s="3"/>
      <c r="C225" s="3"/>
      <c r="D225" s="3"/>
      <c r="E225" s="20"/>
      <c r="F225" s="1"/>
      <c r="G225" s="3"/>
      <c r="H225" s="20"/>
      <c r="I225" s="1"/>
      <c r="J225" s="3"/>
      <c r="K225" s="20"/>
      <c r="L225" s="1"/>
      <c r="M225" s="3"/>
      <c r="N225" s="26"/>
      <c r="O225" s="25"/>
      <c r="P225" s="3"/>
      <c r="Q225" s="3"/>
      <c r="R225" s="1"/>
      <c r="T225" s="24"/>
      <c r="U225" s="24"/>
      <c r="V225" s="10"/>
      <c r="W225" s="1"/>
      <c r="X225" s="1"/>
    </row>
    <row r="226" spans="1:24" s="9" customFormat="1" x14ac:dyDescent="0.5">
      <c r="A226" s="3"/>
      <c r="B226" s="3"/>
      <c r="C226" s="3"/>
      <c r="D226" s="3"/>
      <c r="E226" s="20"/>
      <c r="F226" s="3"/>
      <c r="G226" s="3"/>
      <c r="H226" s="20"/>
      <c r="I226" s="3"/>
      <c r="J226" s="3"/>
      <c r="K226" s="20"/>
      <c r="L226" s="3"/>
      <c r="M226" s="3"/>
      <c r="N226" s="26"/>
      <c r="O226" s="26"/>
      <c r="P226" s="3"/>
      <c r="Q226" s="3"/>
      <c r="R226" s="3"/>
      <c r="T226" s="24"/>
      <c r="U226" s="24"/>
      <c r="V226" s="10"/>
      <c r="W226" s="1"/>
      <c r="X226" s="1"/>
    </row>
    <row r="227" spans="1:24" s="9" customFormat="1" x14ac:dyDescent="0.5">
      <c r="A227" s="3"/>
      <c r="B227" s="1"/>
      <c r="C227" s="1"/>
      <c r="D227" s="1"/>
      <c r="E227" s="2"/>
      <c r="F227" s="1"/>
      <c r="G227" s="1"/>
      <c r="H227" s="2"/>
      <c r="I227" s="1"/>
      <c r="J227" s="1"/>
      <c r="K227" s="2"/>
      <c r="L227" s="1"/>
      <c r="M227" s="1"/>
      <c r="N227" s="25"/>
      <c r="O227" s="25"/>
      <c r="P227" s="1"/>
      <c r="Q227" s="1"/>
      <c r="R227" s="1"/>
      <c r="T227" s="24"/>
      <c r="U227" s="24"/>
      <c r="V227" s="10"/>
      <c r="W227" s="1"/>
      <c r="X227" s="1"/>
    </row>
    <row r="228" spans="1:24" s="9" customFormat="1" x14ac:dyDescent="0.5">
      <c r="A228" s="3"/>
      <c r="B228" s="3"/>
      <c r="C228" s="85"/>
      <c r="D228" s="86"/>
      <c r="E228" s="2"/>
      <c r="F228" s="8"/>
      <c r="G228" s="86"/>
      <c r="H228" s="2"/>
      <c r="I228" s="8"/>
      <c r="J228" s="86"/>
      <c r="K228" s="2"/>
      <c r="L228" s="8"/>
      <c r="M228" s="86"/>
      <c r="N228" s="25"/>
      <c r="O228" s="25"/>
      <c r="P228" s="86"/>
      <c r="Q228" s="69"/>
      <c r="R228" s="69"/>
      <c r="T228" s="24"/>
      <c r="U228" s="24"/>
      <c r="V228" s="10"/>
      <c r="W228" s="1"/>
      <c r="X228" s="1"/>
    </row>
    <row r="229" spans="1:24" s="9" customFormat="1" x14ac:dyDescent="0.5">
      <c r="A229" s="3"/>
      <c r="B229" s="3"/>
      <c r="C229" s="85"/>
      <c r="D229" s="8"/>
      <c r="E229" s="2"/>
      <c r="F229" s="8"/>
      <c r="G229" s="8"/>
      <c r="H229" s="2"/>
      <c r="I229" s="8"/>
      <c r="J229" s="8"/>
      <c r="K229" s="88"/>
      <c r="L229" s="89"/>
      <c r="M229" s="69"/>
      <c r="N229" s="25"/>
      <c r="O229" s="25"/>
      <c r="P229" s="69"/>
      <c r="Q229" s="69"/>
      <c r="R229" s="69"/>
      <c r="T229" s="24"/>
      <c r="U229" s="24"/>
      <c r="V229" s="10"/>
      <c r="W229" s="1"/>
      <c r="X229" s="1"/>
    </row>
    <row r="230" spans="1:24" s="9" customFormat="1" x14ac:dyDescent="0.5">
      <c r="A230" s="3"/>
      <c r="B230" s="3"/>
      <c r="C230" s="85"/>
      <c r="D230" s="8"/>
      <c r="E230" s="2"/>
      <c r="F230" s="8"/>
      <c r="G230" s="8"/>
      <c r="H230" s="2"/>
      <c r="I230" s="8"/>
      <c r="J230" s="8"/>
      <c r="K230" s="88"/>
      <c r="L230" s="89"/>
      <c r="M230" s="69"/>
      <c r="N230" s="25"/>
      <c r="O230" s="25"/>
      <c r="P230" s="69"/>
      <c r="Q230" s="69"/>
      <c r="R230" s="69"/>
      <c r="T230" s="24"/>
      <c r="U230" s="24"/>
      <c r="V230" s="10"/>
      <c r="W230" s="1"/>
      <c r="X230" s="1"/>
    </row>
    <row r="231" spans="1:24" s="9" customFormat="1" x14ac:dyDescent="0.5">
      <c r="A231" s="3"/>
      <c r="B231" s="3"/>
      <c r="C231" s="85"/>
      <c r="D231" s="8"/>
      <c r="E231" s="2"/>
      <c r="F231" s="8"/>
      <c r="G231" s="8"/>
      <c r="H231" s="2"/>
      <c r="I231" s="8"/>
      <c r="J231" s="8"/>
      <c r="K231" s="88"/>
      <c r="L231" s="89"/>
      <c r="M231" s="69"/>
      <c r="N231" s="25"/>
      <c r="O231" s="25"/>
      <c r="P231" s="69"/>
      <c r="Q231" s="69"/>
      <c r="R231" s="69"/>
      <c r="T231" s="24"/>
      <c r="U231" s="24"/>
      <c r="V231" s="10"/>
      <c r="W231" s="1"/>
      <c r="X231" s="1"/>
    </row>
    <row r="232" spans="1:24" s="9" customFormat="1" x14ac:dyDescent="0.5">
      <c r="A232" s="3"/>
      <c r="B232" s="3"/>
      <c r="C232" s="85"/>
      <c r="D232" s="86"/>
      <c r="E232" s="2"/>
      <c r="F232" s="8"/>
      <c r="G232" s="86"/>
      <c r="H232" s="2"/>
      <c r="I232" s="8"/>
      <c r="J232" s="86"/>
      <c r="K232" s="2"/>
      <c r="L232" s="8"/>
      <c r="M232" s="86"/>
      <c r="N232" s="25"/>
      <c r="O232" s="25"/>
      <c r="P232" s="86"/>
      <c r="Q232" s="69"/>
      <c r="R232" s="69"/>
      <c r="T232" s="24"/>
      <c r="U232" s="24"/>
      <c r="V232" s="10"/>
      <c r="W232" s="1"/>
      <c r="X232" s="1"/>
    </row>
    <row r="233" spans="1:24" s="9" customFormat="1" x14ac:dyDescent="0.5">
      <c r="A233" s="3"/>
      <c r="B233" s="3"/>
      <c r="C233" s="85"/>
      <c r="D233" s="8"/>
      <c r="E233" s="2"/>
      <c r="F233" s="8"/>
      <c r="G233" s="8"/>
      <c r="H233" s="2"/>
      <c r="I233" s="8"/>
      <c r="J233" s="8"/>
      <c r="K233" s="2"/>
      <c r="L233" s="8"/>
      <c r="M233" s="69"/>
      <c r="N233" s="25"/>
      <c r="O233" s="25"/>
      <c r="P233" s="69"/>
      <c r="Q233" s="69"/>
      <c r="R233" s="69"/>
      <c r="T233" s="24"/>
      <c r="U233" s="24"/>
      <c r="V233" s="10"/>
      <c r="W233" s="1"/>
      <c r="X233" s="1"/>
    </row>
    <row r="234" spans="1:24" s="9" customFormat="1" x14ac:dyDescent="0.5">
      <c r="A234" s="1"/>
      <c r="B234" s="3"/>
      <c r="C234" s="85"/>
      <c r="D234" s="8"/>
      <c r="E234" s="2"/>
      <c r="F234" s="8"/>
      <c r="G234" s="8"/>
      <c r="H234" s="2"/>
      <c r="I234" s="8"/>
      <c r="J234" s="8"/>
      <c r="K234" s="2"/>
      <c r="L234" s="8"/>
      <c r="M234" s="69"/>
      <c r="N234" s="25"/>
      <c r="O234" s="25"/>
      <c r="P234" s="69"/>
      <c r="Q234" s="69"/>
      <c r="R234" s="69"/>
      <c r="T234" s="24"/>
      <c r="U234" s="24"/>
      <c r="V234" s="10"/>
      <c r="W234" s="1"/>
      <c r="X234" s="1"/>
    </row>
    <row r="235" spans="1:24" s="9" customFormat="1" x14ac:dyDescent="0.5">
      <c r="A235" s="3"/>
      <c r="B235" s="3"/>
      <c r="C235" s="85"/>
      <c r="D235" s="8"/>
      <c r="E235" s="2"/>
      <c r="F235" s="8"/>
      <c r="G235" s="8"/>
      <c r="H235" s="2"/>
      <c r="I235" s="8"/>
      <c r="J235" s="8"/>
      <c r="K235" s="2"/>
      <c r="L235" s="8"/>
      <c r="M235" s="69"/>
      <c r="N235" s="25"/>
      <c r="O235" s="25"/>
      <c r="P235" s="69"/>
      <c r="Q235" s="69"/>
      <c r="R235" s="69"/>
      <c r="T235" s="24"/>
      <c r="U235" s="24"/>
      <c r="V235" s="10"/>
      <c r="W235" s="1"/>
      <c r="X235" s="1"/>
    </row>
    <row r="236" spans="1:24" s="9" customFormat="1" x14ac:dyDescent="0.5">
      <c r="A236" s="3"/>
      <c r="B236" s="3"/>
      <c r="C236" s="85"/>
      <c r="D236" s="8"/>
      <c r="E236" s="2"/>
      <c r="F236" s="8"/>
      <c r="G236" s="8"/>
      <c r="H236" s="2"/>
      <c r="I236" s="8"/>
      <c r="J236" s="8"/>
      <c r="K236" s="2"/>
      <c r="L236" s="8"/>
      <c r="M236" s="69"/>
      <c r="N236" s="25"/>
      <c r="O236" s="25"/>
      <c r="P236" s="69"/>
      <c r="Q236" s="69"/>
      <c r="R236" s="69"/>
      <c r="T236" s="24"/>
      <c r="U236" s="24"/>
      <c r="V236" s="10"/>
      <c r="W236" s="1"/>
      <c r="X236" s="1"/>
    </row>
    <row r="237" spans="1:24" s="9" customFormat="1" x14ac:dyDescent="0.5">
      <c r="A237" s="3"/>
      <c r="B237" s="3"/>
      <c r="C237" s="85"/>
      <c r="D237" s="86"/>
      <c r="E237" s="2"/>
      <c r="F237" s="8"/>
      <c r="G237" s="86"/>
      <c r="H237" s="2"/>
      <c r="I237" s="8"/>
      <c r="J237" s="86"/>
      <c r="K237" s="2"/>
      <c r="L237" s="8"/>
      <c r="M237" s="69"/>
      <c r="N237" s="25"/>
      <c r="O237" s="25"/>
      <c r="P237" s="69"/>
      <c r="Q237" s="69"/>
      <c r="R237" s="69"/>
      <c r="T237" s="24"/>
      <c r="U237" s="24"/>
      <c r="V237" s="10"/>
      <c r="W237" s="1"/>
      <c r="X237" s="1"/>
    </row>
    <row r="238" spans="1:24" s="9" customFormat="1" x14ac:dyDescent="0.5">
      <c r="A238" s="3"/>
      <c r="B238" s="3"/>
      <c r="C238" s="85"/>
      <c r="D238" s="8"/>
      <c r="E238" s="2"/>
      <c r="F238" s="8"/>
      <c r="G238" s="8"/>
      <c r="H238" s="2"/>
      <c r="I238" s="8"/>
      <c r="J238" s="8"/>
      <c r="K238" s="2"/>
      <c r="L238" s="8"/>
      <c r="M238" s="69"/>
      <c r="N238" s="25"/>
      <c r="O238" s="25"/>
      <c r="P238" s="69"/>
      <c r="Q238" s="69"/>
      <c r="R238" s="69"/>
      <c r="T238" s="24"/>
      <c r="U238" s="24"/>
      <c r="V238" s="10"/>
      <c r="W238" s="1"/>
      <c r="X238" s="1"/>
    </row>
    <row r="239" spans="1:24" s="9" customFormat="1" x14ac:dyDescent="0.5">
      <c r="A239" s="3"/>
      <c r="B239" s="3"/>
      <c r="C239" s="85"/>
      <c r="D239" s="12"/>
      <c r="E239" s="2"/>
      <c r="F239" s="8"/>
      <c r="G239" s="12"/>
      <c r="H239" s="2"/>
      <c r="I239" s="8"/>
      <c r="J239" s="12"/>
      <c r="K239" s="2"/>
      <c r="L239" s="8"/>
      <c r="M239" s="86"/>
      <c r="N239" s="25"/>
      <c r="O239" s="25"/>
      <c r="P239" s="86"/>
      <c r="Q239" s="69"/>
      <c r="R239" s="69"/>
      <c r="T239" s="24"/>
      <c r="U239" s="24"/>
      <c r="V239" s="10"/>
      <c r="W239" s="1"/>
      <c r="X239" s="1"/>
    </row>
    <row r="240" spans="1:24" s="9" customFormat="1" x14ac:dyDescent="0.5">
      <c r="A240" s="3"/>
      <c r="B240" s="3"/>
      <c r="C240" s="85"/>
      <c r="D240" s="8"/>
      <c r="E240" s="2"/>
      <c r="F240" s="8"/>
      <c r="G240" s="8"/>
      <c r="H240" s="2"/>
      <c r="I240" s="8"/>
      <c r="J240" s="8"/>
      <c r="K240" s="2"/>
      <c r="L240" s="8"/>
      <c r="M240" s="69"/>
      <c r="N240" s="25"/>
      <c r="O240" s="25"/>
      <c r="P240" s="69"/>
      <c r="Q240" s="69"/>
      <c r="R240" s="69"/>
      <c r="T240" s="24"/>
      <c r="U240" s="24"/>
      <c r="V240" s="10"/>
      <c r="W240" s="1"/>
      <c r="X240" s="1"/>
    </row>
    <row r="241" spans="1:24" s="9" customFormat="1" x14ac:dyDescent="0.5">
      <c r="A241" s="1"/>
      <c r="B241" s="3"/>
      <c r="C241" s="85"/>
      <c r="D241" s="8"/>
      <c r="E241" s="2"/>
      <c r="F241" s="8"/>
      <c r="G241" s="8"/>
      <c r="H241" s="2"/>
      <c r="I241" s="8"/>
      <c r="J241" s="8"/>
      <c r="K241" s="2"/>
      <c r="L241" s="8"/>
      <c r="M241" s="69"/>
      <c r="N241" s="25"/>
      <c r="O241" s="25"/>
      <c r="P241" s="69"/>
      <c r="Q241" s="69"/>
      <c r="R241" s="69"/>
      <c r="T241" s="24"/>
      <c r="U241" s="24"/>
      <c r="V241" s="10"/>
      <c r="W241" s="1"/>
      <c r="X241" s="1"/>
    </row>
    <row r="242" spans="1:24" s="9" customFormat="1" x14ac:dyDescent="0.5">
      <c r="A242" s="1"/>
      <c r="B242" s="3"/>
      <c r="C242" s="85"/>
      <c r="D242" s="8"/>
      <c r="E242" s="2"/>
      <c r="F242" s="8"/>
      <c r="G242" s="8"/>
      <c r="H242" s="2"/>
      <c r="I242" s="8"/>
      <c r="J242" s="8"/>
      <c r="K242" s="2"/>
      <c r="L242" s="8"/>
      <c r="M242" s="69"/>
      <c r="N242" s="25"/>
      <c r="O242" s="25"/>
      <c r="P242" s="69"/>
      <c r="Q242" s="69"/>
      <c r="R242" s="69"/>
      <c r="T242" s="24"/>
      <c r="U242" s="24"/>
      <c r="V242" s="10"/>
      <c r="W242" s="1"/>
      <c r="X242" s="1"/>
    </row>
    <row r="243" spans="1:24" s="9" customFormat="1" x14ac:dyDescent="0.5">
      <c r="A243" s="1"/>
      <c r="B243" s="3"/>
      <c r="C243" s="85"/>
      <c r="D243" s="8"/>
      <c r="E243" s="2"/>
      <c r="F243" s="8"/>
      <c r="G243" s="8"/>
      <c r="H243" s="2"/>
      <c r="I243" s="8"/>
      <c r="J243" s="8"/>
      <c r="K243" s="2"/>
      <c r="L243" s="8"/>
      <c r="M243" s="69"/>
      <c r="N243" s="25"/>
      <c r="O243" s="25"/>
      <c r="P243" s="69"/>
      <c r="Q243" s="69"/>
      <c r="R243" s="69"/>
      <c r="T243" s="24"/>
      <c r="U243" s="24"/>
      <c r="V243" s="10"/>
      <c r="W243" s="1"/>
      <c r="X243" s="1"/>
    </row>
    <row r="244" spans="1:24" s="9" customFormat="1" x14ac:dyDescent="0.5">
      <c r="A244" s="1"/>
      <c r="B244" s="3"/>
      <c r="C244" s="85"/>
      <c r="D244" s="86"/>
      <c r="E244" s="2"/>
      <c r="F244" s="8"/>
      <c r="G244" s="12"/>
      <c r="H244" s="2"/>
      <c r="I244" s="8"/>
      <c r="J244" s="86"/>
      <c r="K244" s="2"/>
      <c r="L244" s="8"/>
      <c r="M244" s="86"/>
      <c r="N244" s="25"/>
      <c r="O244" s="25"/>
      <c r="P244" s="86"/>
      <c r="Q244" s="69"/>
      <c r="R244" s="69"/>
      <c r="T244" s="24"/>
      <c r="U244" s="24"/>
      <c r="V244" s="10"/>
      <c r="W244" s="1"/>
      <c r="X244" s="1"/>
    </row>
    <row r="245" spans="1:24" s="9" customFormat="1" x14ac:dyDescent="0.5">
      <c r="A245" s="1"/>
      <c r="B245" s="3"/>
      <c r="C245" s="85"/>
      <c r="D245" s="12"/>
      <c r="E245" s="2"/>
      <c r="F245" s="8"/>
      <c r="G245" s="12"/>
      <c r="H245" s="2"/>
      <c r="I245" s="8"/>
      <c r="J245" s="12"/>
      <c r="K245" s="2"/>
      <c r="L245" s="8"/>
      <c r="M245" s="86"/>
      <c r="N245" s="25"/>
      <c r="O245" s="25"/>
      <c r="P245" s="86"/>
      <c r="Q245" s="69"/>
      <c r="R245" s="69"/>
      <c r="T245" s="24"/>
      <c r="U245" s="24"/>
      <c r="V245" s="10"/>
      <c r="W245" s="1"/>
      <c r="X245" s="1"/>
    </row>
    <row r="246" spans="1:24" s="9" customFormat="1" x14ac:dyDescent="0.5">
      <c r="A246" s="3"/>
      <c r="B246" s="3"/>
      <c r="C246" s="85"/>
      <c r="D246" s="12"/>
      <c r="E246" s="2"/>
      <c r="F246" s="8"/>
      <c r="G246" s="12"/>
      <c r="H246" s="2"/>
      <c r="I246" s="8"/>
      <c r="J246" s="12"/>
      <c r="K246" s="2"/>
      <c r="L246" s="8"/>
      <c r="M246" s="86"/>
      <c r="N246" s="25"/>
      <c r="O246" s="25"/>
      <c r="P246" s="86"/>
      <c r="Q246" s="69"/>
      <c r="R246" s="69"/>
      <c r="T246" s="24"/>
      <c r="U246" s="24"/>
      <c r="V246" s="10"/>
      <c r="W246" s="1"/>
      <c r="X246" s="1"/>
    </row>
    <row r="247" spans="1:24" s="9" customFormat="1" x14ac:dyDescent="0.5">
      <c r="A247" s="3"/>
      <c r="B247" s="3"/>
      <c r="C247" s="85"/>
      <c r="D247" s="8"/>
      <c r="E247" s="2"/>
      <c r="F247" s="8"/>
      <c r="G247" s="8"/>
      <c r="H247" s="2"/>
      <c r="I247" s="8"/>
      <c r="J247" s="8"/>
      <c r="K247" s="2"/>
      <c r="L247" s="8"/>
      <c r="M247" s="69"/>
      <c r="N247" s="25"/>
      <c r="O247" s="25"/>
      <c r="P247" s="69"/>
      <c r="Q247" s="69"/>
      <c r="R247" s="69"/>
      <c r="T247" s="24"/>
      <c r="U247" s="24"/>
      <c r="V247" s="10"/>
      <c r="W247" s="1"/>
      <c r="X247" s="1"/>
    </row>
    <row r="248" spans="1:24" s="9" customFormat="1" x14ac:dyDescent="0.5">
      <c r="A248" s="1"/>
      <c r="B248" s="3"/>
      <c r="C248" s="85"/>
      <c r="D248" s="8"/>
      <c r="E248" s="2"/>
      <c r="F248" s="8"/>
      <c r="G248" s="8"/>
      <c r="H248" s="2"/>
      <c r="I248" s="8"/>
      <c r="J248" s="8"/>
      <c r="K248" s="2"/>
      <c r="L248" s="8"/>
      <c r="M248" s="69"/>
      <c r="N248" s="25"/>
      <c r="O248" s="25"/>
      <c r="P248" s="69"/>
      <c r="Q248" s="69"/>
      <c r="R248" s="69"/>
      <c r="T248" s="24"/>
      <c r="U248" s="24"/>
      <c r="V248" s="10"/>
      <c r="W248" s="1"/>
      <c r="X248" s="1"/>
    </row>
    <row r="249" spans="1:24" s="9" customFormat="1" x14ac:dyDescent="0.5">
      <c r="A249" s="1"/>
      <c r="B249" s="3"/>
      <c r="C249" s="85"/>
      <c r="D249" s="8"/>
      <c r="E249" s="2"/>
      <c r="F249" s="8"/>
      <c r="G249" s="8"/>
      <c r="H249" s="2"/>
      <c r="I249" s="8"/>
      <c r="J249" s="8"/>
      <c r="K249" s="2"/>
      <c r="L249" s="8"/>
      <c r="M249" s="69"/>
      <c r="N249" s="25"/>
      <c r="O249" s="25"/>
      <c r="P249" s="69"/>
      <c r="Q249" s="69"/>
      <c r="R249" s="69"/>
      <c r="T249" s="24"/>
      <c r="U249" s="24"/>
      <c r="V249" s="10"/>
      <c r="W249" s="1"/>
      <c r="X249" s="1"/>
    </row>
    <row r="250" spans="1:24" s="9" customFormat="1" x14ac:dyDescent="0.5">
      <c r="A250" s="1"/>
      <c r="B250" s="3"/>
      <c r="C250" s="85"/>
      <c r="D250" s="86"/>
      <c r="E250" s="2"/>
      <c r="F250" s="8"/>
      <c r="G250" s="86"/>
      <c r="H250" s="2"/>
      <c r="I250" s="8"/>
      <c r="J250" s="86"/>
      <c r="K250" s="2"/>
      <c r="L250" s="8"/>
      <c r="M250" s="86"/>
      <c r="N250" s="25"/>
      <c r="O250" s="25"/>
      <c r="P250" s="86"/>
      <c r="Q250" s="69"/>
      <c r="R250" s="69"/>
      <c r="T250" s="24"/>
      <c r="U250" s="24"/>
      <c r="V250" s="10"/>
      <c r="W250" s="1"/>
      <c r="X250" s="1"/>
    </row>
    <row r="251" spans="1:24" s="9" customFormat="1" x14ac:dyDescent="0.5">
      <c r="A251" s="1"/>
      <c r="B251" s="3"/>
      <c r="C251" s="85"/>
      <c r="D251" s="86"/>
      <c r="E251" s="2"/>
      <c r="F251" s="8"/>
      <c r="G251" s="86"/>
      <c r="H251" s="2"/>
      <c r="I251" s="8"/>
      <c r="J251" s="86"/>
      <c r="K251" s="2"/>
      <c r="L251" s="8"/>
      <c r="M251" s="86"/>
      <c r="N251" s="25"/>
      <c r="O251" s="25"/>
      <c r="P251" s="86"/>
      <c r="Q251" s="69"/>
      <c r="R251" s="69"/>
      <c r="T251" s="24"/>
      <c r="U251" s="24"/>
      <c r="V251" s="10"/>
      <c r="W251" s="1"/>
      <c r="X251" s="1"/>
    </row>
    <row r="252" spans="1:24" s="9" customFormat="1" x14ac:dyDescent="0.5">
      <c r="A252" s="1"/>
      <c r="B252" s="3"/>
      <c r="C252" s="85"/>
      <c r="D252" s="12"/>
      <c r="E252" s="2"/>
      <c r="F252" s="8"/>
      <c r="G252" s="12"/>
      <c r="H252" s="2"/>
      <c r="I252" s="8"/>
      <c r="J252" s="12"/>
      <c r="K252" s="2"/>
      <c r="L252" s="8"/>
      <c r="M252" s="86"/>
      <c r="N252" s="25"/>
      <c r="O252" s="25"/>
      <c r="P252" s="86"/>
      <c r="Q252" s="69"/>
      <c r="R252" s="69"/>
      <c r="T252" s="24"/>
      <c r="U252" s="24"/>
      <c r="V252" s="10"/>
      <c r="W252" s="1"/>
      <c r="X252" s="1"/>
    </row>
    <row r="253" spans="1:24" s="9" customFormat="1" x14ac:dyDescent="0.5">
      <c r="A253" s="3"/>
      <c r="B253" s="3"/>
      <c r="C253" s="85"/>
      <c r="D253" s="12"/>
      <c r="E253" s="92"/>
      <c r="F253" s="8"/>
      <c r="G253" s="12"/>
      <c r="H253" s="92"/>
      <c r="I253" s="8"/>
      <c r="J253" s="12"/>
      <c r="K253" s="92"/>
      <c r="L253" s="8"/>
      <c r="M253" s="86"/>
      <c r="N253" s="25"/>
      <c r="O253" s="25"/>
      <c r="P253" s="86"/>
      <c r="Q253" s="69"/>
      <c r="R253" s="69"/>
      <c r="T253" s="24"/>
      <c r="U253" s="24"/>
      <c r="V253" s="10"/>
      <c r="W253" s="1"/>
      <c r="X253" s="1"/>
    </row>
    <row r="254" spans="1:24" s="9" customFormat="1" x14ac:dyDescent="0.5">
      <c r="A254" s="1"/>
      <c r="B254" s="3"/>
      <c r="C254" s="85"/>
      <c r="D254" s="8"/>
      <c r="E254" s="2"/>
      <c r="F254" s="8"/>
      <c r="G254" s="8"/>
      <c r="H254" s="2"/>
      <c r="I254" s="8"/>
      <c r="J254" s="8"/>
      <c r="K254" s="2"/>
      <c r="L254" s="8"/>
      <c r="M254" s="69"/>
      <c r="N254" s="25"/>
      <c r="O254" s="25"/>
      <c r="P254" s="69"/>
      <c r="Q254" s="69"/>
      <c r="R254" s="69"/>
      <c r="T254" s="24"/>
      <c r="U254" s="24"/>
      <c r="V254" s="10"/>
      <c r="W254" s="1"/>
      <c r="X254" s="1"/>
    </row>
    <row r="255" spans="1:24" s="9" customFormat="1" x14ac:dyDescent="0.5">
      <c r="A255" s="1"/>
      <c r="B255" s="3"/>
      <c r="C255" s="85"/>
      <c r="D255" s="8"/>
      <c r="E255" s="2"/>
      <c r="F255" s="8"/>
      <c r="G255" s="8"/>
      <c r="H255" s="2"/>
      <c r="I255" s="8"/>
      <c r="J255" s="8"/>
      <c r="K255" s="2"/>
      <c r="L255" s="8"/>
      <c r="M255" s="69"/>
      <c r="N255" s="25"/>
      <c r="O255" s="25"/>
      <c r="P255" s="69"/>
      <c r="Q255" s="69"/>
      <c r="R255" s="69"/>
      <c r="T255" s="24"/>
      <c r="U255" s="24"/>
      <c r="V255" s="10"/>
      <c r="W255" s="1"/>
      <c r="X255" s="1"/>
    </row>
    <row r="256" spans="1:24" s="9" customFormat="1" x14ac:dyDescent="0.5">
      <c r="A256" s="1"/>
      <c r="B256" s="3"/>
      <c r="C256" s="85"/>
      <c r="D256" s="86"/>
      <c r="E256" s="2"/>
      <c r="F256" s="8"/>
      <c r="G256" s="86"/>
      <c r="H256" s="2"/>
      <c r="I256" s="8"/>
      <c r="J256" s="86"/>
      <c r="K256" s="2"/>
      <c r="L256" s="8"/>
      <c r="M256" s="86"/>
      <c r="N256" s="25"/>
      <c r="O256" s="25"/>
      <c r="P256" s="86"/>
      <c r="Q256" s="69"/>
      <c r="R256" s="69"/>
      <c r="T256" s="24"/>
      <c r="U256" s="24"/>
      <c r="V256" s="10"/>
      <c r="W256" s="1"/>
      <c r="X256" s="1"/>
    </row>
    <row r="257" spans="1:24" s="9" customFormat="1" x14ac:dyDescent="0.5">
      <c r="A257" s="1"/>
      <c r="B257" s="3"/>
      <c r="C257" s="85"/>
      <c r="D257" s="8"/>
      <c r="E257" s="2"/>
      <c r="F257" s="8"/>
      <c r="G257" s="8"/>
      <c r="H257" s="2"/>
      <c r="I257" s="8"/>
      <c r="J257" s="8"/>
      <c r="K257" s="2"/>
      <c r="L257" s="8"/>
      <c r="M257" s="69"/>
      <c r="N257" s="25"/>
      <c r="O257" s="25"/>
      <c r="P257" s="69"/>
      <c r="Q257" s="69"/>
      <c r="R257" s="69"/>
      <c r="T257" s="24"/>
      <c r="U257" s="24"/>
      <c r="V257" s="10"/>
      <c r="W257" s="1"/>
      <c r="X257" s="1"/>
    </row>
    <row r="258" spans="1:24" s="9" customFormat="1" x14ac:dyDescent="0.5">
      <c r="A258" s="1"/>
      <c r="B258" s="3"/>
      <c r="C258" s="85"/>
      <c r="D258" s="8"/>
      <c r="E258" s="2"/>
      <c r="F258" s="8"/>
      <c r="G258" s="8"/>
      <c r="H258" s="2"/>
      <c r="I258" s="8"/>
      <c r="J258" s="8"/>
      <c r="K258" s="2"/>
      <c r="L258" s="8"/>
      <c r="M258" s="69"/>
      <c r="N258" s="25"/>
      <c r="O258" s="25"/>
      <c r="P258" s="69"/>
      <c r="Q258" s="69"/>
      <c r="R258" s="69"/>
      <c r="T258" s="24"/>
      <c r="U258" s="24"/>
      <c r="V258" s="10"/>
      <c r="W258" s="1"/>
      <c r="X258" s="1"/>
    </row>
    <row r="259" spans="1:24" s="9" customFormat="1" x14ac:dyDescent="0.5">
      <c r="A259" s="1"/>
      <c r="B259" s="3"/>
      <c r="C259" s="85"/>
      <c r="D259" s="8"/>
      <c r="E259" s="2"/>
      <c r="F259" s="8"/>
      <c r="G259" s="8"/>
      <c r="H259" s="2"/>
      <c r="I259" s="8"/>
      <c r="J259" s="8"/>
      <c r="K259" s="2"/>
      <c r="L259" s="8"/>
      <c r="M259" s="69"/>
      <c r="N259" s="25"/>
      <c r="O259" s="25"/>
      <c r="P259" s="69"/>
      <c r="Q259" s="69"/>
      <c r="R259" s="69"/>
      <c r="T259" s="24"/>
      <c r="U259" s="24"/>
      <c r="V259" s="10"/>
      <c r="W259" s="1"/>
      <c r="X259" s="1"/>
    </row>
    <row r="260" spans="1:24" s="9" customFormat="1" x14ac:dyDescent="0.5">
      <c r="A260" s="3"/>
      <c r="B260" s="3"/>
      <c r="C260" s="1"/>
      <c r="D260" s="12"/>
      <c r="E260" s="2"/>
      <c r="F260" s="2"/>
      <c r="G260" s="12"/>
      <c r="H260" s="2"/>
      <c r="I260" s="2"/>
      <c r="J260" s="12"/>
      <c r="K260" s="2"/>
      <c r="L260" s="8"/>
      <c r="M260" s="86"/>
      <c r="N260" s="25"/>
      <c r="O260" s="25"/>
      <c r="P260" s="86"/>
      <c r="Q260" s="69"/>
      <c r="R260" s="69"/>
      <c r="T260" s="24"/>
      <c r="U260" s="24"/>
      <c r="V260" s="10"/>
      <c r="W260" s="1"/>
      <c r="X260" s="1"/>
    </row>
    <row r="261" spans="1:24" s="9" customFormat="1" x14ac:dyDescent="0.5">
      <c r="A261" s="87"/>
      <c r="B261" s="1"/>
      <c r="C261" s="1"/>
      <c r="D261" s="1"/>
      <c r="E261" s="2"/>
      <c r="F261" s="1"/>
      <c r="G261" s="1"/>
      <c r="H261" s="2"/>
      <c r="I261" s="1"/>
      <c r="J261" s="1"/>
      <c r="K261" s="90"/>
      <c r="L261" s="1"/>
      <c r="M261" s="1"/>
      <c r="N261" s="25"/>
      <c r="O261" s="25"/>
      <c r="P261" s="91"/>
      <c r="Q261" s="1"/>
      <c r="R261" s="1"/>
      <c r="T261" s="24"/>
      <c r="U261" s="24"/>
      <c r="V261" s="10"/>
      <c r="W261" s="1"/>
      <c r="X261" s="1"/>
    </row>
    <row r="262" spans="1:24" s="9" customFormat="1" x14ac:dyDescent="0.5">
      <c r="A262" s="3"/>
      <c r="B262" s="1"/>
      <c r="C262" s="1"/>
      <c r="D262" s="1"/>
      <c r="E262" s="2"/>
      <c r="F262" s="1"/>
      <c r="G262" s="1"/>
      <c r="H262" s="2"/>
      <c r="I262" s="1"/>
      <c r="J262" s="1"/>
      <c r="K262" s="2"/>
      <c r="L262" s="1"/>
      <c r="M262" s="1"/>
      <c r="N262" s="25"/>
      <c r="O262" s="25"/>
      <c r="P262" s="1"/>
      <c r="Q262" s="1"/>
      <c r="R262" s="1"/>
      <c r="T262" s="24"/>
      <c r="U262" s="24"/>
      <c r="V262" s="10"/>
      <c r="W262" s="1"/>
      <c r="X262" s="1"/>
    </row>
    <row r="263" spans="1:24" s="9" customFormat="1" x14ac:dyDescent="0.5">
      <c r="A263" s="3"/>
      <c r="B263" s="1"/>
      <c r="C263" s="1"/>
      <c r="D263" s="1"/>
      <c r="E263" s="2"/>
      <c r="F263" s="1"/>
      <c r="G263" s="1"/>
      <c r="H263" s="2"/>
      <c r="I263" s="1"/>
      <c r="J263" s="1"/>
      <c r="K263" s="2"/>
      <c r="L263" s="1"/>
      <c r="M263" s="1"/>
      <c r="N263" s="25"/>
      <c r="O263" s="25"/>
      <c r="P263" s="1"/>
      <c r="Q263" s="1"/>
      <c r="R263" s="1"/>
      <c r="T263" s="24"/>
      <c r="U263" s="24"/>
      <c r="V263" s="10"/>
      <c r="W263" s="1"/>
      <c r="X263" s="1"/>
    </row>
    <row r="264" spans="1:24" s="9" customFormat="1" x14ac:dyDescent="0.5">
      <c r="A264" s="1"/>
      <c r="B264" s="1"/>
      <c r="C264" s="1"/>
      <c r="D264" s="1"/>
      <c r="E264" s="2"/>
      <c r="F264" s="1"/>
      <c r="G264" s="1"/>
      <c r="H264" s="2"/>
      <c r="I264" s="1"/>
      <c r="J264" s="1"/>
      <c r="K264" s="2"/>
      <c r="L264" s="1"/>
      <c r="M264" s="1"/>
      <c r="N264" s="25"/>
      <c r="O264" s="25"/>
      <c r="P264" s="1"/>
      <c r="Q264" s="1"/>
      <c r="R264" s="1"/>
      <c r="T264" s="24"/>
      <c r="U264" s="24"/>
      <c r="V264" s="10"/>
      <c r="W264" s="1"/>
      <c r="X264" s="1"/>
    </row>
    <row r="265" spans="1:24" s="9" customFormat="1" x14ac:dyDescent="0.5">
      <c r="A265" s="1"/>
      <c r="B265" s="1"/>
      <c r="C265" s="1"/>
      <c r="D265" s="1"/>
      <c r="E265" s="2"/>
      <c r="F265" s="1"/>
      <c r="G265" s="1"/>
      <c r="H265" s="2"/>
      <c r="I265" s="1"/>
      <c r="J265" s="1"/>
      <c r="K265" s="2"/>
      <c r="L265" s="1"/>
      <c r="M265" s="1"/>
      <c r="N265" s="25"/>
      <c r="O265" s="25"/>
      <c r="P265" s="1"/>
      <c r="Q265" s="1"/>
      <c r="R265" s="1"/>
      <c r="T265" s="24"/>
      <c r="U265" s="24"/>
      <c r="V265" s="10"/>
      <c r="W265" s="1"/>
      <c r="X265" s="1"/>
    </row>
    <row r="266" spans="1:24" s="9" customFormat="1" x14ac:dyDescent="0.5">
      <c r="A266" s="1"/>
      <c r="B266" s="1"/>
      <c r="C266" s="1"/>
      <c r="D266" s="1"/>
      <c r="E266" s="2"/>
      <c r="F266" s="1"/>
      <c r="G266" s="1"/>
      <c r="H266" s="2"/>
      <c r="I266" s="1"/>
      <c r="J266" s="1"/>
      <c r="K266" s="2"/>
      <c r="L266" s="1"/>
      <c r="M266" s="1"/>
      <c r="N266" s="25"/>
      <c r="O266" s="25"/>
      <c r="P266" s="1"/>
      <c r="Q266" s="1"/>
      <c r="R266" s="1"/>
      <c r="T266" s="24"/>
      <c r="U266" s="24"/>
      <c r="V266" s="10"/>
      <c r="W266" s="1"/>
      <c r="X266" s="1"/>
    </row>
    <row r="267" spans="1:24" x14ac:dyDescent="0.5">
      <c r="E267" s="2"/>
      <c r="H267" s="2"/>
      <c r="K267" s="2"/>
    </row>
    <row r="268" spans="1:24" x14ac:dyDescent="0.5">
      <c r="B268" s="3"/>
      <c r="E268" s="2"/>
      <c r="H268" s="2"/>
      <c r="K268" s="2"/>
    </row>
    <row r="269" spans="1:24" x14ac:dyDescent="0.5">
      <c r="B269" s="3"/>
      <c r="E269" s="2"/>
      <c r="H269" s="2"/>
      <c r="K269" s="2"/>
    </row>
    <row r="270" spans="1:24" x14ac:dyDescent="0.5">
      <c r="E270" s="2"/>
      <c r="H270" s="2"/>
      <c r="K270" s="2"/>
    </row>
    <row r="271" spans="1:24" x14ac:dyDescent="0.5">
      <c r="A271" s="3"/>
      <c r="E271" s="2"/>
      <c r="H271" s="2"/>
      <c r="K271" s="2"/>
    </row>
    <row r="272" spans="1:24" x14ac:dyDescent="0.5">
      <c r="A272" s="3"/>
      <c r="E272" s="2"/>
      <c r="H272" s="2"/>
      <c r="K272" s="2"/>
    </row>
    <row r="273" spans="1:17" x14ac:dyDescent="0.5">
      <c r="E273" s="2"/>
      <c r="H273" s="2"/>
      <c r="K273" s="2"/>
    </row>
    <row r="274" spans="1:17" x14ac:dyDescent="0.5">
      <c r="E274" s="2"/>
      <c r="H274" s="2"/>
      <c r="K274" s="2"/>
    </row>
    <row r="275" spans="1:17" x14ac:dyDescent="0.5">
      <c r="E275" s="2"/>
      <c r="H275" s="2"/>
      <c r="K275" s="2"/>
    </row>
    <row r="276" spans="1:17" x14ac:dyDescent="0.5">
      <c r="E276" s="2"/>
      <c r="H276" s="2"/>
      <c r="K276" s="2"/>
    </row>
    <row r="277" spans="1:17" x14ac:dyDescent="0.5">
      <c r="D277" s="3"/>
      <c r="E277" s="2"/>
      <c r="H277" s="2"/>
      <c r="K277" s="2"/>
    </row>
    <row r="278" spans="1:17" x14ac:dyDescent="0.5">
      <c r="E278" s="2"/>
      <c r="H278" s="2"/>
      <c r="K278" s="2"/>
      <c r="N278" s="26"/>
      <c r="Q278" s="3"/>
    </row>
    <row r="279" spans="1:17" x14ac:dyDescent="0.5">
      <c r="E279" s="2"/>
      <c r="H279" s="2"/>
      <c r="K279" s="2"/>
      <c r="N279" s="26"/>
    </row>
    <row r="280" spans="1:17" x14ac:dyDescent="0.5">
      <c r="E280" s="2"/>
      <c r="H280" s="2"/>
      <c r="K280" s="2"/>
      <c r="N280" s="26"/>
      <c r="O280" s="26"/>
      <c r="P280" s="3"/>
      <c r="Q280" s="3"/>
    </row>
    <row r="281" spans="1:17" x14ac:dyDescent="0.5">
      <c r="E281" s="2"/>
      <c r="H281" s="2"/>
      <c r="K281" s="2"/>
      <c r="N281" s="26"/>
      <c r="O281" s="26"/>
      <c r="P281" s="3"/>
      <c r="Q281" s="3"/>
    </row>
    <row r="282" spans="1:17" x14ac:dyDescent="0.5">
      <c r="A282" s="3"/>
      <c r="B282" s="3"/>
      <c r="E282" s="2"/>
      <c r="F282" s="2"/>
      <c r="G282" s="2"/>
      <c r="H282" s="2"/>
      <c r="I282" s="2"/>
      <c r="J282" s="93"/>
      <c r="K282" s="93"/>
      <c r="L282" s="93"/>
    </row>
    <row r="283" spans="1:17" x14ac:dyDescent="0.5">
      <c r="A283" s="3"/>
      <c r="E283" s="2"/>
      <c r="H283" s="2"/>
      <c r="J283" s="93"/>
      <c r="K283" s="93"/>
      <c r="L283" s="93"/>
    </row>
    <row r="284" spans="1:17" x14ac:dyDescent="0.5">
      <c r="A284" s="3"/>
      <c r="B284" s="3"/>
      <c r="C284" s="85"/>
      <c r="D284" s="85"/>
      <c r="E284" s="2"/>
      <c r="F284" s="8"/>
      <c r="G284" s="85"/>
      <c r="H284" s="2"/>
      <c r="I284" s="8"/>
      <c r="J284" s="94"/>
      <c r="K284" s="93"/>
      <c r="L284" s="93"/>
    </row>
    <row r="285" spans="1:17" x14ac:dyDescent="0.5">
      <c r="A285" s="3"/>
      <c r="B285" s="3"/>
      <c r="C285" s="85"/>
      <c r="D285" s="8"/>
      <c r="E285" s="2"/>
      <c r="F285" s="8"/>
      <c r="G285" s="2"/>
      <c r="H285" s="2"/>
      <c r="I285" s="8"/>
      <c r="J285" s="93"/>
      <c r="K285" s="93"/>
      <c r="L285" s="93"/>
    </row>
    <row r="286" spans="1:17" x14ac:dyDescent="0.5">
      <c r="A286" s="3"/>
      <c r="B286" s="3"/>
      <c r="C286" s="85"/>
      <c r="D286" s="8"/>
      <c r="E286" s="2"/>
      <c r="F286" s="8"/>
      <c r="G286" s="2"/>
      <c r="H286" s="2"/>
      <c r="I286" s="8"/>
      <c r="J286" s="93"/>
      <c r="K286" s="93"/>
      <c r="L286" s="93"/>
    </row>
    <row r="287" spans="1:17" x14ac:dyDescent="0.5">
      <c r="A287" s="3"/>
      <c r="B287" s="3"/>
      <c r="C287" s="85"/>
      <c r="D287" s="8"/>
      <c r="E287" s="2"/>
      <c r="F287" s="8"/>
      <c r="G287" s="2"/>
      <c r="H287" s="2"/>
      <c r="I287" s="8"/>
      <c r="J287" s="93"/>
      <c r="K287" s="93"/>
      <c r="L287" s="93"/>
    </row>
    <row r="288" spans="1:17" x14ac:dyDescent="0.5">
      <c r="A288" s="3"/>
      <c r="B288" s="3"/>
      <c r="C288" s="85"/>
      <c r="D288" s="8"/>
      <c r="E288" s="2"/>
      <c r="F288" s="8"/>
      <c r="G288" s="2"/>
      <c r="H288" s="2"/>
      <c r="I288" s="8"/>
      <c r="J288" s="93"/>
      <c r="K288" s="93"/>
      <c r="L288" s="93"/>
    </row>
    <row r="289" spans="1:12" x14ac:dyDescent="0.5">
      <c r="A289" s="3"/>
      <c r="B289" s="3"/>
      <c r="C289" s="85"/>
      <c r="D289" s="8"/>
      <c r="E289" s="2"/>
      <c r="F289" s="8"/>
      <c r="G289" s="2"/>
      <c r="H289" s="2"/>
      <c r="I289" s="8"/>
      <c r="J289" s="93"/>
      <c r="K289" s="93"/>
      <c r="L289" s="93"/>
    </row>
    <row r="290" spans="1:12" x14ac:dyDescent="0.5">
      <c r="A290" s="3"/>
      <c r="B290" s="3"/>
      <c r="C290" s="85"/>
      <c r="D290" s="8"/>
      <c r="E290" s="2"/>
      <c r="F290" s="8"/>
      <c r="G290" s="2"/>
      <c r="H290" s="2"/>
      <c r="I290" s="8"/>
      <c r="J290" s="93"/>
      <c r="K290" s="93"/>
      <c r="L290" s="93"/>
    </row>
    <row r="291" spans="1:12" x14ac:dyDescent="0.5">
      <c r="A291" s="3"/>
      <c r="B291" s="3"/>
      <c r="C291" s="85"/>
      <c r="D291" s="8"/>
      <c r="E291" s="2"/>
      <c r="F291" s="8"/>
      <c r="G291" s="2"/>
      <c r="H291" s="2"/>
      <c r="I291" s="8"/>
      <c r="J291" s="93"/>
      <c r="K291" s="93"/>
      <c r="L291" s="93"/>
    </row>
    <row r="292" spans="1:12" x14ac:dyDescent="0.5">
      <c r="A292" s="3"/>
      <c r="B292" s="3"/>
      <c r="C292" s="85"/>
      <c r="D292" s="8"/>
      <c r="E292" s="2"/>
      <c r="F292" s="8"/>
      <c r="G292" s="2"/>
      <c r="H292" s="2"/>
      <c r="I292" s="8"/>
      <c r="J292" s="93"/>
      <c r="K292" s="93"/>
      <c r="L292" s="93"/>
    </row>
    <row r="293" spans="1:12" x14ac:dyDescent="0.5">
      <c r="A293" s="3"/>
      <c r="B293" s="3"/>
      <c r="C293" s="85"/>
      <c r="D293" s="8"/>
      <c r="E293" s="2"/>
      <c r="F293" s="8"/>
      <c r="G293" s="2"/>
      <c r="H293" s="2"/>
      <c r="I293" s="8"/>
      <c r="J293" s="93"/>
      <c r="K293" s="93"/>
      <c r="L293" s="93"/>
    </row>
    <row r="294" spans="1:12" x14ac:dyDescent="0.5">
      <c r="A294" s="3"/>
      <c r="B294" s="3"/>
      <c r="C294" s="85"/>
      <c r="D294" s="86"/>
      <c r="E294" s="2"/>
      <c r="F294" s="8"/>
      <c r="G294" s="86"/>
      <c r="H294" s="2"/>
      <c r="I294" s="8"/>
      <c r="J294" s="94"/>
      <c r="K294" s="93"/>
      <c r="L294" s="93"/>
    </row>
    <row r="295" spans="1:12" x14ac:dyDescent="0.5">
      <c r="A295" s="3"/>
      <c r="B295" s="3"/>
      <c r="C295" s="85"/>
      <c r="D295" s="8"/>
      <c r="E295" s="2"/>
      <c r="F295" s="8"/>
      <c r="G295" s="8"/>
      <c r="H295" s="2"/>
      <c r="I295" s="8"/>
      <c r="J295" s="93"/>
      <c r="K295" s="93"/>
      <c r="L295" s="93"/>
    </row>
    <row r="296" spans="1:12" x14ac:dyDescent="0.5">
      <c r="A296" s="3"/>
      <c r="B296" s="3"/>
      <c r="C296" s="85"/>
      <c r="D296" s="86"/>
      <c r="E296" s="2"/>
      <c r="F296" s="8"/>
      <c r="G296" s="86"/>
      <c r="H296" s="2"/>
      <c r="I296" s="8"/>
      <c r="J296" s="94"/>
      <c r="K296" s="93"/>
      <c r="L296" s="93"/>
    </row>
    <row r="297" spans="1:12" x14ac:dyDescent="0.5">
      <c r="A297" s="3"/>
      <c r="B297" s="3"/>
      <c r="C297" s="85"/>
      <c r="D297" s="86"/>
      <c r="E297" s="2"/>
      <c r="F297" s="8"/>
      <c r="G297" s="86"/>
      <c r="J297" s="94"/>
      <c r="K297" s="93"/>
      <c r="L297" s="93"/>
    </row>
    <row r="298" spans="1:12" x14ac:dyDescent="0.5">
      <c r="A298" s="3"/>
      <c r="B298" s="3"/>
      <c r="C298" s="85"/>
      <c r="D298" s="86"/>
      <c r="E298" s="2"/>
      <c r="F298" s="8"/>
      <c r="G298" s="86"/>
      <c r="J298" s="94"/>
      <c r="K298" s="93"/>
      <c r="L298" s="93"/>
    </row>
    <row r="299" spans="1:12" x14ac:dyDescent="0.5">
      <c r="A299" s="3"/>
      <c r="B299" s="3"/>
      <c r="C299" s="85"/>
      <c r="D299" s="86"/>
      <c r="E299" s="2"/>
      <c r="F299" s="8"/>
      <c r="G299" s="86"/>
      <c r="J299" s="94"/>
      <c r="K299" s="93"/>
      <c r="L299" s="93"/>
    </row>
    <row r="300" spans="1:12" x14ac:dyDescent="0.5">
      <c r="A300" s="3"/>
      <c r="B300" s="3"/>
      <c r="C300" s="85"/>
      <c r="D300" s="86"/>
      <c r="E300" s="2"/>
      <c r="F300" s="8"/>
      <c r="G300" s="86"/>
      <c r="J300" s="94"/>
      <c r="K300" s="93"/>
      <c r="L300" s="93"/>
    </row>
    <row r="301" spans="1:12" x14ac:dyDescent="0.5">
      <c r="A301" s="3"/>
      <c r="B301" s="3"/>
      <c r="C301" s="85"/>
      <c r="D301" s="86"/>
      <c r="E301" s="2"/>
      <c r="F301" s="8"/>
      <c r="G301" s="86"/>
      <c r="J301" s="94"/>
      <c r="K301" s="93"/>
      <c r="L301" s="93"/>
    </row>
    <row r="302" spans="1:12" x14ac:dyDescent="0.5">
      <c r="A302" s="3"/>
      <c r="B302" s="3"/>
      <c r="C302" s="85"/>
      <c r="D302" s="86"/>
      <c r="E302" s="2"/>
      <c r="F302" s="8"/>
      <c r="G302" s="86"/>
      <c r="J302" s="94"/>
      <c r="K302" s="93"/>
      <c r="L302" s="93"/>
    </row>
    <row r="303" spans="1:12" x14ac:dyDescent="0.5">
      <c r="A303" s="3"/>
      <c r="B303" s="3"/>
      <c r="C303" s="85"/>
      <c r="D303" s="86"/>
      <c r="E303" s="2"/>
      <c r="F303" s="8"/>
      <c r="G303" s="86"/>
      <c r="J303" s="94"/>
      <c r="K303" s="93"/>
      <c r="L303" s="93"/>
    </row>
    <row r="304" spans="1:12" x14ac:dyDescent="0.5">
      <c r="A304" s="3"/>
      <c r="B304" s="3"/>
      <c r="C304" s="85"/>
      <c r="D304" s="86"/>
      <c r="E304" s="2"/>
      <c r="F304" s="8"/>
      <c r="G304" s="86"/>
      <c r="J304" s="94"/>
      <c r="K304" s="93"/>
      <c r="L304" s="93"/>
    </row>
    <row r="305" spans="1:12" x14ac:dyDescent="0.5">
      <c r="A305" s="3"/>
      <c r="B305" s="3"/>
      <c r="C305" s="85"/>
      <c r="D305" s="86"/>
      <c r="E305" s="2"/>
      <c r="F305" s="8"/>
      <c r="G305" s="86"/>
      <c r="J305" s="94"/>
      <c r="K305" s="93"/>
      <c r="L305" s="93"/>
    </row>
    <row r="306" spans="1:12" x14ac:dyDescent="0.5">
      <c r="B306" s="3"/>
      <c r="C306" s="85"/>
      <c r="D306" s="86"/>
      <c r="E306" s="2"/>
      <c r="F306" s="8"/>
      <c r="G306" s="86"/>
      <c r="J306" s="94"/>
      <c r="K306" s="93"/>
      <c r="L306" s="93"/>
    </row>
    <row r="307" spans="1:12" x14ac:dyDescent="0.5">
      <c r="B307" s="3"/>
      <c r="C307" s="85"/>
      <c r="D307" s="86"/>
      <c r="E307" s="2"/>
      <c r="F307" s="8"/>
      <c r="G307" s="86"/>
      <c r="H307" s="2"/>
      <c r="I307" s="8"/>
      <c r="J307" s="93"/>
      <c r="K307" s="93"/>
      <c r="L307" s="93"/>
    </row>
    <row r="308" spans="1:12" x14ac:dyDescent="0.5">
      <c r="B308" s="3"/>
      <c r="C308" s="85"/>
      <c r="D308" s="86"/>
      <c r="E308" s="2"/>
      <c r="F308" s="8"/>
      <c r="G308" s="86"/>
      <c r="H308" s="2"/>
      <c r="I308" s="8"/>
      <c r="J308" s="94"/>
      <c r="K308" s="93"/>
      <c r="L308" s="93"/>
    </row>
    <row r="309" spans="1:12" x14ac:dyDescent="0.5">
      <c r="B309" s="3"/>
      <c r="C309" s="85"/>
      <c r="D309" s="86"/>
      <c r="E309" s="2"/>
      <c r="F309" s="8"/>
      <c r="G309" s="86"/>
      <c r="H309" s="2"/>
      <c r="I309" s="8"/>
      <c r="J309" s="94"/>
      <c r="K309" s="93"/>
      <c r="L309" s="93"/>
    </row>
    <row r="310" spans="1:12" x14ac:dyDescent="0.5">
      <c r="B310" s="3"/>
      <c r="C310" s="85"/>
      <c r="D310" s="86"/>
      <c r="E310" s="2"/>
      <c r="F310" s="8"/>
      <c r="G310" s="86"/>
      <c r="H310" s="2"/>
      <c r="I310" s="8"/>
      <c r="J310" s="94"/>
      <c r="K310" s="93"/>
      <c r="L310" s="93"/>
    </row>
    <row r="311" spans="1:12" x14ac:dyDescent="0.5">
      <c r="B311" s="3"/>
      <c r="C311" s="85"/>
      <c r="D311" s="86"/>
      <c r="E311" s="2"/>
      <c r="F311" s="8"/>
      <c r="G311" s="86"/>
      <c r="J311" s="94"/>
      <c r="K311" s="93"/>
      <c r="L311" s="93"/>
    </row>
    <row r="312" spans="1:12" x14ac:dyDescent="0.5">
      <c r="B312" s="3"/>
      <c r="C312" s="85"/>
      <c r="D312" s="86"/>
      <c r="E312" s="2"/>
      <c r="F312" s="8"/>
      <c r="G312" s="86"/>
      <c r="J312" s="94"/>
      <c r="K312" s="93"/>
      <c r="L312" s="93"/>
    </row>
    <row r="313" spans="1:12" x14ac:dyDescent="0.5">
      <c r="B313" s="3"/>
      <c r="C313" s="85"/>
      <c r="D313" s="86"/>
      <c r="E313" s="2"/>
      <c r="F313" s="8"/>
      <c r="G313" s="86"/>
      <c r="J313" s="94"/>
      <c r="K313" s="93"/>
      <c r="L313" s="93"/>
    </row>
    <row r="314" spans="1:12" x14ac:dyDescent="0.5">
      <c r="B314" s="3"/>
      <c r="C314" s="85"/>
      <c r="D314" s="86"/>
      <c r="G314" s="86"/>
      <c r="J314" s="94"/>
      <c r="K314" s="93"/>
      <c r="L314" s="93"/>
    </row>
    <row r="315" spans="1:12" x14ac:dyDescent="0.5">
      <c r="B315" s="3"/>
      <c r="C315" s="85"/>
      <c r="D315" s="86"/>
      <c r="E315" s="2"/>
      <c r="F315" s="8"/>
      <c r="G315" s="86"/>
      <c r="J315" s="94"/>
      <c r="K315" s="93"/>
      <c r="L315" s="93"/>
    </row>
    <row r="316" spans="1:12" x14ac:dyDescent="0.5">
      <c r="B316" s="3"/>
      <c r="C316" s="85"/>
      <c r="D316" s="86"/>
      <c r="E316" s="2"/>
      <c r="F316" s="8"/>
      <c r="G316" s="86"/>
      <c r="J316" s="94"/>
      <c r="K316" s="93"/>
      <c r="L316" s="93"/>
    </row>
    <row r="317" spans="1:12" x14ac:dyDescent="0.5">
      <c r="B317" s="3"/>
      <c r="C317" s="85"/>
      <c r="D317" s="86"/>
      <c r="E317" s="2"/>
      <c r="F317" s="8"/>
      <c r="G317" s="86"/>
      <c r="J317" s="94"/>
      <c r="K317" s="93"/>
      <c r="L317" s="93"/>
    </row>
    <row r="318" spans="1:12" x14ac:dyDescent="0.5">
      <c r="B318" s="3"/>
      <c r="C318" s="85"/>
      <c r="D318" s="86"/>
      <c r="E318" s="2"/>
      <c r="F318" s="8"/>
      <c r="G318" s="86"/>
      <c r="J318" s="94"/>
      <c r="K318" s="93"/>
      <c r="L318" s="93"/>
    </row>
    <row r="319" spans="1:12" x14ac:dyDescent="0.5">
      <c r="B319" s="3"/>
      <c r="C319" s="85"/>
      <c r="D319" s="86"/>
      <c r="E319" s="2"/>
      <c r="F319" s="8"/>
      <c r="G319" s="86"/>
      <c r="J319" s="94"/>
      <c r="K319" s="93"/>
      <c r="L319" s="93"/>
    </row>
    <row r="320" spans="1:12" x14ac:dyDescent="0.5">
      <c r="B320" s="3"/>
      <c r="C320" s="85"/>
      <c r="D320" s="86"/>
      <c r="E320" s="2"/>
      <c r="F320" s="8"/>
      <c r="G320" s="86"/>
      <c r="J320" s="94"/>
      <c r="K320" s="93"/>
      <c r="L320" s="93"/>
    </row>
    <row r="321" spans="1:12" x14ac:dyDescent="0.5">
      <c r="B321" s="3"/>
      <c r="C321" s="85"/>
      <c r="D321" s="86"/>
      <c r="E321" s="2"/>
      <c r="F321" s="8"/>
      <c r="G321" s="86"/>
      <c r="J321" s="94"/>
      <c r="K321" s="93"/>
      <c r="L321" s="93"/>
    </row>
    <row r="322" spans="1:12" x14ac:dyDescent="0.5">
      <c r="A322" s="91"/>
      <c r="E322" s="2"/>
      <c r="H322" s="2"/>
      <c r="K322" s="2"/>
    </row>
    <row r="323" spans="1:12" x14ac:dyDescent="0.5">
      <c r="E323" s="2"/>
      <c r="H323" s="2"/>
      <c r="K323" s="2"/>
    </row>
    <row r="324" spans="1:12" x14ac:dyDescent="0.5">
      <c r="E324" s="2"/>
      <c r="H324" s="2"/>
      <c r="K324" s="2"/>
    </row>
    <row r="325" spans="1:12" x14ac:dyDescent="0.5">
      <c r="E325" s="2"/>
      <c r="H325" s="2"/>
      <c r="K325" s="2"/>
    </row>
    <row r="326" spans="1:12" x14ac:dyDescent="0.5">
      <c r="A326" s="3"/>
      <c r="E326" s="2"/>
      <c r="H326" s="2"/>
      <c r="K326" s="2"/>
    </row>
    <row r="327" spans="1:12" x14ac:dyDescent="0.5">
      <c r="A327" s="3"/>
      <c r="E327" s="2"/>
      <c r="H327" s="2"/>
      <c r="K327" s="2"/>
    </row>
    <row r="328" spans="1:12" x14ac:dyDescent="0.5">
      <c r="E328" s="2"/>
      <c r="H328" s="2"/>
      <c r="K328" s="2"/>
    </row>
    <row r="329" spans="1:12" x14ac:dyDescent="0.5">
      <c r="E329" s="2"/>
      <c r="H329" s="2"/>
      <c r="K329" s="2"/>
    </row>
    <row r="330" spans="1:12" x14ac:dyDescent="0.5">
      <c r="E330" s="2"/>
      <c r="H330" s="2"/>
      <c r="K330" s="2"/>
    </row>
    <row r="331" spans="1:12" x14ac:dyDescent="0.5">
      <c r="E331" s="2"/>
      <c r="H331" s="2"/>
      <c r="K331" s="2"/>
    </row>
    <row r="332" spans="1:12" x14ac:dyDescent="0.5">
      <c r="D332" s="3"/>
      <c r="E332" s="2"/>
      <c r="H332" s="2"/>
      <c r="K332" s="2"/>
    </row>
    <row r="333" spans="1:12" x14ac:dyDescent="0.5">
      <c r="E333" s="2"/>
      <c r="H333" s="2"/>
      <c r="K333" s="2"/>
    </row>
    <row r="334" spans="1:12" x14ac:dyDescent="0.5">
      <c r="E334" s="2"/>
      <c r="H334" s="2"/>
      <c r="K334" s="2"/>
    </row>
    <row r="335" spans="1:12" x14ac:dyDescent="0.5">
      <c r="E335" s="2"/>
      <c r="H335" s="2"/>
      <c r="K335" s="2"/>
    </row>
    <row r="336" spans="1:12" x14ac:dyDescent="0.5">
      <c r="E336" s="2"/>
      <c r="H336" s="2"/>
      <c r="K336" s="2"/>
    </row>
    <row r="337" spans="1:12" x14ac:dyDescent="0.5">
      <c r="A337" s="3"/>
      <c r="B337" s="3"/>
      <c r="C337" s="85"/>
      <c r="D337" s="86"/>
      <c r="E337" s="2"/>
      <c r="F337" s="8"/>
      <c r="G337" s="86"/>
      <c r="H337" s="2"/>
      <c r="I337" s="8"/>
      <c r="J337" s="94"/>
      <c r="K337" s="93"/>
      <c r="L337" s="93"/>
    </row>
    <row r="338" spans="1:12" x14ac:dyDescent="0.5">
      <c r="A338" s="3"/>
      <c r="B338" s="3"/>
      <c r="C338" s="85"/>
      <c r="D338" s="8"/>
      <c r="E338" s="88"/>
      <c r="F338" s="8"/>
      <c r="G338" s="8"/>
      <c r="H338" s="88"/>
      <c r="I338" s="89"/>
      <c r="J338" s="93"/>
      <c r="K338" s="93"/>
      <c r="L338" s="93"/>
    </row>
    <row r="339" spans="1:12" x14ac:dyDescent="0.5">
      <c r="A339" s="3"/>
      <c r="B339" s="3"/>
      <c r="C339" s="85"/>
      <c r="D339" s="8"/>
      <c r="E339" s="88"/>
      <c r="F339" s="8"/>
      <c r="G339" s="8"/>
      <c r="H339" s="88"/>
      <c r="I339" s="89"/>
      <c r="J339" s="93"/>
      <c r="K339" s="93"/>
      <c r="L339" s="93"/>
    </row>
    <row r="340" spans="1:12" x14ac:dyDescent="0.5">
      <c r="A340" s="3"/>
      <c r="B340" s="3"/>
      <c r="C340" s="85"/>
      <c r="D340" s="8"/>
      <c r="E340" s="88"/>
      <c r="F340" s="8"/>
      <c r="G340" s="8"/>
      <c r="H340" s="88"/>
      <c r="I340" s="89"/>
      <c r="J340" s="93"/>
      <c r="K340" s="93"/>
      <c r="L340" s="93"/>
    </row>
    <row r="341" spans="1:12" x14ac:dyDescent="0.5">
      <c r="A341" s="3"/>
      <c r="B341" s="3"/>
      <c r="C341" s="85"/>
      <c r="D341" s="86"/>
      <c r="E341" s="2"/>
      <c r="F341" s="8"/>
      <c r="G341" s="86"/>
      <c r="H341" s="2"/>
      <c r="I341" s="8"/>
      <c r="J341" s="94"/>
      <c r="K341" s="93"/>
      <c r="L341" s="93"/>
    </row>
    <row r="342" spans="1:12" x14ac:dyDescent="0.5">
      <c r="A342" s="3"/>
      <c r="B342" s="3"/>
      <c r="C342" s="85"/>
      <c r="D342" s="8"/>
      <c r="E342" s="2"/>
      <c r="F342" s="8"/>
      <c r="G342" s="8"/>
      <c r="H342" s="2"/>
      <c r="I342" s="8"/>
      <c r="J342" s="93"/>
      <c r="K342" s="93"/>
      <c r="L342" s="93"/>
    </row>
    <row r="343" spans="1:12" x14ac:dyDescent="0.5">
      <c r="B343" s="3"/>
      <c r="C343" s="85"/>
      <c r="D343" s="8"/>
      <c r="E343" s="2"/>
      <c r="F343" s="8"/>
      <c r="G343" s="8"/>
      <c r="H343" s="2"/>
      <c r="I343" s="8"/>
      <c r="J343" s="93"/>
      <c r="K343" s="93"/>
      <c r="L343" s="93"/>
    </row>
    <row r="344" spans="1:12" x14ac:dyDescent="0.5">
      <c r="A344" s="3"/>
      <c r="B344" s="3"/>
      <c r="C344" s="85"/>
      <c r="D344" s="8"/>
      <c r="E344" s="2"/>
      <c r="F344" s="8"/>
      <c r="G344" s="8"/>
      <c r="H344" s="2"/>
      <c r="I344" s="8"/>
      <c r="J344" s="93"/>
      <c r="K344" s="93"/>
      <c r="L344" s="93"/>
    </row>
    <row r="345" spans="1:12" x14ac:dyDescent="0.5">
      <c r="A345" s="3"/>
      <c r="B345" s="3"/>
      <c r="C345" s="85"/>
      <c r="D345" s="8"/>
      <c r="E345" s="2"/>
      <c r="F345" s="8"/>
      <c r="G345" s="8"/>
      <c r="H345" s="2"/>
      <c r="I345" s="8"/>
      <c r="J345" s="93"/>
      <c r="K345" s="93"/>
      <c r="L345" s="93"/>
    </row>
    <row r="346" spans="1:12" x14ac:dyDescent="0.5">
      <c r="A346" s="3"/>
      <c r="B346" s="3"/>
      <c r="C346" s="85"/>
      <c r="D346" s="12"/>
      <c r="E346" s="2"/>
      <c r="F346" s="8"/>
      <c r="G346" s="86"/>
      <c r="H346" s="2"/>
      <c r="I346" s="8"/>
      <c r="J346" s="94"/>
      <c r="K346" s="93"/>
      <c r="L346" s="93"/>
    </row>
    <row r="347" spans="1:12" x14ac:dyDescent="0.5">
      <c r="A347" s="3"/>
      <c r="B347" s="3"/>
      <c r="C347" s="85"/>
      <c r="D347" s="8"/>
      <c r="E347" s="2"/>
      <c r="F347" s="8"/>
      <c r="G347" s="8"/>
      <c r="H347" s="2"/>
      <c r="I347" s="8"/>
      <c r="J347" s="93"/>
      <c r="K347" s="93"/>
      <c r="L347" s="93"/>
    </row>
    <row r="348" spans="1:12" x14ac:dyDescent="0.5">
      <c r="A348" s="3"/>
      <c r="B348" s="3"/>
      <c r="C348" s="85"/>
      <c r="D348" s="12"/>
      <c r="E348" s="2"/>
      <c r="F348" s="8"/>
      <c r="G348" s="12"/>
      <c r="H348" s="2"/>
      <c r="I348" s="8"/>
      <c r="J348" s="94"/>
      <c r="K348" s="93"/>
      <c r="L348" s="93"/>
    </row>
    <row r="349" spans="1:12" x14ac:dyDescent="0.5">
      <c r="A349" s="3"/>
      <c r="B349" s="3"/>
      <c r="C349" s="85"/>
      <c r="D349" s="8"/>
      <c r="E349" s="2"/>
      <c r="F349" s="8"/>
      <c r="G349" s="8"/>
      <c r="H349" s="2"/>
      <c r="I349" s="8"/>
      <c r="J349" s="93"/>
      <c r="K349" s="93"/>
      <c r="L349" s="93"/>
    </row>
    <row r="350" spans="1:12" x14ac:dyDescent="0.5">
      <c r="B350" s="3"/>
      <c r="C350" s="85"/>
      <c r="D350" s="8"/>
      <c r="E350" s="2"/>
      <c r="F350" s="8"/>
      <c r="G350" s="8"/>
      <c r="H350" s="2"/>
      <c r="I350" s="8"/>
      <c r="J350" s="93"/>
      <c r="K350" s="93"/>
      <c r="L350" s="93"/>
    </row>
    <row r="351" spans="1:12" x14ac:dyDescent="0.5">
      <c r="B351" s="3"/>
      <c r="C351" s="85"/>
      <c r="D351" s="8"/>
      <c r="E351" s="2"/>
      <c r="F351" s="8"/>
      <c r="G351" s="8"/>
      <c r="H351" s="2"/>
      <c r="I351" s="8"/>
      <c r="J351" s="93"/>
      <c r="K351" s="93"/>
      <c r="L351" s="93"/>
    </row>
    <row r="352" spans="1:12" x14ac:dyDescent="0.5">
      <c r="B352" s="3"/>
      <c r="C352" s="85"/>
      <c r="D352" s="8"/>
      <c r="E352" s="2"/>
      <c r="F352" s="8"/>
      <c r="G352" s="8"/>
      <c r="H352" s="2"/>
      <c r="I352" s="8"/>
      <c r="J352" s="93"/>
      <c r="K352" s="93"/>
      <c r="L352" s="93"/>
    </row>
    <row r="353" spans="1:12" x14ac:dyDescent="0.5">
      <c r="B353" s="3"/>
      <c r="C353" s="85"/>
      <c r="D353" s="12"/>
      <c r="E353" s="2"/>
      <c r="F353" s="8"/>
      <c r="G353" s="86"/>
      <c r="H353" s="2"/>
      <c r="I353" s="8"/>
      <c r="J353" s="94"/>
      <c r="K353" s="93"/>
      <c r="L353" s="93"/>
    </row>
    <row r="354" spans="1:12" x14ac:dyDescent="0.5">
      <c r="B354" s="3"/>
      <c r="C354" s="85"/>
      <c r="D354" s="12"/>
      <c r="E354" s="2"/>
      <c r="F354" s="8"/>
      <c r="G354" s="12"/>
      <c r="H354" s="2"/>
      <c r="I354" s="8"/>
      <c r="J354" s="93"/>
      <c r="K354" s="93"/>
      <c r="L354" s="93"/>
    </row>
    <row r="355" spans="1:12" x14ac:dyDescent="0.5">
      <c r="A355" s="3"/>
      <c r="B355" s="3"/>
      <c r="C355" s="85"/>
      <c r="D355" s="12"/>
      <c r="E355" s="2"/>
      <c r="F355" s="8"/>
      <c r="G355" s="12"/>
      <c r="H355" s="2"/>
      <c r="I355" s="8"/>
      <c r="J355" s="94"/>
      <c r="K355" s="93"/>
      <c r="L355" s="93"/>
    </row>
    <row r="356" spans="1:12" x14ac:dyDescent="0.5">
      <c r="A356" s="3"/>
      <c r="B356" s="3"/>
      <c r="C356" s="85"/>
      <c r="D356" s="8"/>
      <c r="E356" s="2"/>
      <c r="F356" s="8"/>
      <c r="G356" s="8"/>
      <c r="H356" s="2"/>
      <c r="I356" s="8"/>
      <c r="J356" s="93"/>
      <c r="K356" s="93"/>
      <c r="L356" s="93"/>
    </row>
    <row r="357" spans="1:12" x14ac:dyDescent="0.5">
      <c r="B357" s="3"/>
      <c r="C357" s="85"/>
      <c r="D357" s="8"/>
      <c r="E357" s="2"/>
      <c r="F357" s="8"/>
      <c r="G357" s="8"/>
      <c r="H357" s="2"/>
      <c r="I357" s="8"/>
      <c r="J357" s="93"/>
      <c r="K357" s="93"/>
      <c r="L357" s="93"/>
    </row>
    <row r="358" spans="1:12" x14ac:dyDescent="0.5">
      <c r="B358" s="3"/>
      <c r="C358" s="85"/>
      <c r="D358" s="8"/>
      <c r="E358" s="2"/>
      <c r="F358" s="8"/>
      <c r="G358" s="8"/>
      <c r="H358" s="2"/>
      <c r="I358" s="8"/>
      <c r="J358" s="93"/>
      <c r="K358" s="93"/>
      <c r="L358" s="93"/>
    </row>
    <row r="359" spans="1:12" x14ac:dyDescent="0.5">
      <c r="B359" s="3"/>
      <c r="C359" s="85"/>
      <c r="D359" s="12"/>
      <c r="E359" s="2"/>
      <c r="F359" s="8"/>
      <c r="G359" s="86"/>
      <c r="H359" s="2"/>
      <c r="I359" s="8"/>
      <c r="J359" s="94"/>
      <c r="K359" s="93"/>
      <c r="L359" s="93"/>
    </row>
    <row r="360" spans="1:12" x14ac:dyDescent="0.5">
      <c r="B360" s="3"/>
      <c r="C360" s="85"/>
      <c r="D360" s="12"/>
      <c r="E360" s="2"/>
      <c r="F360" s="8"/>
      <c r="G360" s="86"/>
      <c r="H360" s="2"/>
      <c r="I360" s="8"/>
      <c r="J360" s="94"/>
      <c r="K360" s="93"/>
      <c r="L360" s="93"/>
    </row>
    <row r="361" spans="1:12" x14ac:dyDescent="0.5">
      <c r="B361" s="3"/>
      <c r="C361" s="85"/>
      <c r="D361" s="12"/>
      <c r="E361" s="2"/>
      <c r="F361" s="8"/>
      <c r="G361" s="12"/>
      <c r="H361" s="2"/>
      <c r="I361" s="8"/>
      <c r="J361" s="93"/>
      <c r="K361" s="93"/>
      <c r="L361" s="93"/>
    </row>
    <row r="362" spans="1:12" x14ac:dyDescent="0.5">
      <c r="A362" s="3"/>
      <c r="B362" s="3"/>
      <c r="C362" s="85"/>
      <c r="D362" s="12"/>
      <c r="E362" s="2"/>
      <c r="F362" s="8"/>
      <c r="G362" s="12"/>
      <c r="H362" s="2"/>
      <c r="I362" s="8"/>
      <c r="J362" s="93"/>
      <c r="K362" s="93"/>
      <c r="L362" s="93"/>
    </row>
    <row r="363" spans="1:12" x14ac:dyDescent="0.5">
      <c r="B363" s="3"/>
      <c r="C363" s="85"/>
      <c r="D363" s="8"/>
      <c r="E363" s="2"/>
      <c r="F363" s="8"/>
      <c r="G363" s="8"/>
      <c r="H363" s="2"/>
      <c r="I363" s="8"/>
      <c r="J363" s="93"/>
      <c r="K363" s="93"/>
      <c r="L363" s="93"/>
    </row>
    <row r="364" spans="1:12" x14ac:dyDescent="0.5">
      <c r="B364" s="3"/>
      <c r="C364" s="85"/>
      <c r="D364" s="8"/>
      <c r="E364" s="2"/>
      <c r="F364" s="8"/>
      <c r="G364" s="8"/>
      <c r="H364" s="2"/>
      <c r="I364" s="8"/>
      <c r="J364" s="93"/>
      <c r="K364" s="93"/>
      <c r="L364" s="93"/>
    </row>
    <row r="365" spans="1:12" x14ac:dyDescent="0.5">
      <c r="B365" s="3"/>
      <c r="C365" s="85"/>
      <c r="D365" s="12"/>
      <c r="E365" s="2"/>
      <c r="F365" s="8"/>
      <c r="G365" s="12"/>
      <c r="H365" s="2"/>
      <c r="I365" s="8"/>
      <c r="J365" s="94"/>
      <c r="K365" s="93"/>
      <c r="L365" s="93"/>
    </row>
    <row r="366" spans="1:12" x14ac:dyDescent="0.5">
      <c r="B366" s="3"/>
      <c r="C366" s="85"/>
      <c r="D366" s="8"/>
      <c r="E366" s="2"/>
      <c r="F366" s="8"/>
      <c r="G366" s="8"/>
      <c r="H366" s="2"/>
      <c r="I366" s="8"/>
      <c r="J366" s="93"/>
      <c r="K366" s="93"/>
      <c r="L366" s="93"/>
    </row>
    <row r="367" spans="1:12" x14ac:dyDescent="0.5">
      <c r="B367" s="3"/>
      <c r="C367" s="85"/>
      <c r="D367" s="8"/>
      <c r="E367" s="2"/>
      <c r="F367" s="8"/>
      <c r="G367" s="8"/>
      <c r="H367" s="2"/>
      <c r="I367" s="8"/>
      <c r="J367" s="93"/>
      <c r="K367" s="93"/>
      <c r="L367" s="93"/>
    </row>
    <row r="368" spans="1:12" x14ac:dyDescent="0.5">
      <c r="B368" s="3"/>
      <c r="C368" s="85"/>
      <c r="D368" s="8"/>
      <c r="E368" s="2"/>
      <c r="F368" s="8"/>
      <c r="G368" s="8"/>
      <c r="H368" s="2"/>
      <c r="I368" s="8"/>
      <c r="J368" s="93"/>
      <c r="K368" s="93"/>
      <c r="L368" s="93"/>
    </row>
    <row r="369" spans="1:12" x14ac:dyDescent="0.5">
      <c r="A369" s="3"/>
      <c r="B369" s="3"/>
      <c r="D369" s="12"/>
      <c r="E369" s="2"/>
      <c r="F369" s="8"/>
      <c r="G369" s="12"/>
      <c r="H369" s="2"/>
      <c r="I369" s="8"/>
      <c r="J369" s="94"/>
      <c r="K369" s="93"/>
      <c r="L369" s="93"/>
    </row>
    <row r="370" spans="1:12" x14ac:dyDescent="0.5">
      <c r="A370" s="91"/>
      <c r="E370" s="2"/>
      <c r="H370" s="2"/>
      <c r="K370" s="2"/>
    </row>
    <row r="371" spans="1:12" x14ac:dyDescent="0.5">
      <c r="A371" s="3"/>
      <c r="E371" s="2"/>
      <c r="H371" s="2"/>
      <c r="K371" s="2"/>
    </row>
    <row r="372" spans="1:12" x14ac:dyDescent="0.5">
      <c r="E372" s="2"/>
      <c r="H372" s="2"/>
      <c r="K372" s="2"/>
    </row>
  </sheetData>
  <sortState ref="A10:R57">
    <sortCondition descending="1" ref="E10:E57"/>
  </sortState>
  <mergeCells count="23">
    <mergeCell ref="A122:L122"/>
    <mergeCell ref="D126:F126"/>
    <mergeCell ref="G126:I126"/>
    <mergeCell ref="E128:F128"/>
    <mergeCell ref="H128:I128"/>
    <mergeCell ref="K128:L128"/>
    <mergeCell ref="B63:H63"/>
    <mergeCell ref="A66:L66"/>
    <mergeCell ref="D70:F70"/>
    <mergeCell ref="G70:I70"/>
    <mergeCell ref="E72:F72"/>
    <mergeCell ref="H72:I72"/>
    <mergeCell ref="K72:L72"/>
    <mergeCell ref="A1:R1"/>
    <mergeCell ref="B4:B7"/>
    <mergeCell ref="G4:I4"/>
    <mergeCell ref="E5:F6"/>
    <mergeCell ref="H5:I6"/>
    <mergeCell ref="K5:L6"/>
    <mergeCell ref="M5:O5"/>
    <mergeCell ref="P5:R5"/>
    <mergeCell ref="N6:O6"/>
    <mergeCell ref="Q6:R6"/>
  </mergeCells>
  <pageMargins left="0.11811023622047245" right="0.11811023622047245" top="0.19685039370078741" bottom="0.19685039370078741" header="0" footer="0"/>
  <pageSetup scale="38" orientation="landscape" r:id="rId1"/>
  <headerFooter alignWithMargins="0"/>
  <rowBreaks count="2" manualBreakCount="2">
    <brk id="62" max="20" man="1"/>
    <brk id="12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Sheet1 (2)</vt:lpstr>
      <vt:lpstr>Sheet1!Print_Area</vt:lpstr>
      <vt:lpstr>'Sheet1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Atif Hassan</cp:lastModifiedBy>
  <cp:lastPrinted>2025-03-17T04:29:43Z</cp:lastPrinted>
  <dcterms:created xsi:type="dcterms:W3CDTF">2007-02-04T08:24:33Z</dcterms:created>
  <dcterms:modified xsi:type="dcterms:W3CDTF">2026-02-16T06:22:57Z</dcterms:modified>
</cp:coreProperties>
</file>