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DEC, 2025\"/>
    </mc:Choice>
  </mc:AlternateContent>
  <xr:revisionPtr revIDLastSave="0" documentId="13_ncr:1_{94F0E00B-7AAB-446F-84E4-F303911F051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1" l="1"/>
  <c r="Q27" i="1"/>
  <c r="P27" i="1"/>
  <c r="L131" i="1"/>
  <c r="K131" i="1"/>
  <c r="J131" i="1"/>
  <c r="L134" i="1"/>
  <c r="K134" i="1"/>
  <c r="J134" i="1"/>
  <c r="F201" i="1"/>
  <c r="E201" i="1"/>
  <c r="F184" i="1"/>
  <c r="E184" i="1"/>
  <c r="F179" i="1"/>
  <c r="E179" i="1"/>
  <c r="F172" i="1"/>
  <c r="E172" i="1"/>
  <c r="E151" i="1" s="1"/>
  <c r="D172" i="1"/>
  <c r="F168" i="1"/>
  <c r="E168" i="1"/>
  <c r="F153" i="1"/>
  <c r="E153" i="1"/>
  <c r="F151" i="1"/>
  <c r="F145" i="1"/>
  <c r="E145" i="1"/>
  <c r="F130" i="1"/>
  <c r="E130" i="1"/>
  <c r="F115" i="1"/>
  <c r="E115" i="1"/>
  <c r="D115" i="1"/>
  <c r="F114" i="1"/>
  <c r="E114" i="1"/>
  <c r="R93" i="1"/>
  <c r="Q93" i="1"/>
  <c r="I97" i="1"/>
  <c r="H97" i="1"/>
  <c r="I80" i="1"/>
  <c r="H80" i="1"/>
  <c r="I75" i="1"/>
  <c r="H75" i="1"/>
  <c r="I68" i="1"/>
  <c r="H68" i="1"/>
  <c r="G68" i="1"/>
  <c r="I64" i="1"/>
  <c r="H64" i="1"/>
  <c r="I49" i="1"/>
  <c r="H49" i="1"/>
  <c r="I47" i="1"/>
  <c r="H47" i="1"/>
  <c r="I41" i="1"/>
  <c r="H41" i="1"/>
  <c r="I26" i="1"/>
  <c r="H26" i="1"/>
  <c r="I11" i="1"/>
  <c r="H11" i="1"/>
  <c r="G11" i="1"/>
  <c r="I10" i="1"/>
  <c r="H10" i="1"/>
  <c r="I201" i="1"/>
  <c r="H201" i="1"/>
  <c r="I184" i="1"/>
  <c r="H184" i="1"/>
  <c r="I179" i="1"/>
  <c r="H179" i="1"/>
  <c r="I172" i="1"/>
  <c r="H172" i="1"/>
  <c r="H151" i="1" s="1"/>
  <c r="G172" i="1"/>
  <c r="I168" i="1"/>
  <c r="H168" i="1"/>
  <c r="I153" i="1"/>
  <c r="H153" i="1"/>
  <c r="I151" i="1"/>
  <c r="I145" i="1"/>
  <c r="H145" i="1"/>
  <c r="I130" i="1"/>
  <c r="H130" i="1"/>
  <c r="I115" i="1"/>
  <c r="H115" i="1"/>
  <c r="H114" i="1" s="1"/>
  <c r="G115" i="1"/>
  <c r="I114" i="1"/>
  <c r="L97" i="1"/>
  <c r="K97" i="1"/>
  <c r="F97" i="1"/>
  <c r="E97" i="1"/>
  <c r="F80" i="1"/>
  <c r="E80" i="1"/>
  <c r="E47" i="1" s="1"/>
  <c r="L80" i="1"/>
  <c r="K80" i="1"/>
  <c r="L75" i="1"/>
  <c r="K75" i="1"/>
  <c r="F75" i="1"/>
  <c r="E75" i="1"/>
  <c r="D68" i="1"/>
  <c r="L68" i="1"/>
  <c r="K68" i="1"/>
  <c r="J68" i="1"/>
  <c r="F68" i="1"/>
  <c r="E68" i="1"/>
  <c r="L64" i="1"/>
  <c r="K64" i="1"/>
  <c r="K47" i="1" s="1"/>
  <c r="F64" i="1"/>
  <c r="E64" i="1"/>
  <c r="F49" i="1"/>
  <c r="E49" i="1"/>
  <c r="L49" i="1"/>
  <c r="K49" i="1"/>
  <c r="L47" i="1"/>
  <c r="F47" i="1"/>
  <c r="L41" i="1"/>
  <c r="K41" i="1"/>
  <c r="F41" i="1"/>
  <c r="E41" i="1"/>
  <c r="L26" i="1"/>
  <c r="K26" i="1"/>
  <c r="F26" i="1"/>
  <c r="E26" i="1"/>
  <c r="L11" i="1"/>
  <c r="K11" i="1"/>
  <c r="J11" i="1"/>
  <c r="L10" i="1"/>
  <c r="K10" i="1"/>
  <c r="F11" i="1"/>
  <c r="E11" i="1"/>
  <c r="D11" i="1"/>
  <c r="F10" i="1"/>
  <c r="E10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J146" i="1"/>
  <c r="L146" i="1"/>
  <c r="K146" i="1"/>
  <c r="R22" i="1"/>
  <c r="Q22" i="1"/>
  <c r="P22" i="1"/>
  <c r="K112" i="1" l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P36" i="1" l="1"/>
  <c r="M36" i="1"/>
  <c r="J140" i="1"/>
  <c r="Q36" i="1" l="1"/>
  <c r="N26" i="1" l="1"/>
  <c r="Q71" i="1" l="1"/>
  <c r="M37" i="1"/>
  <c r="P18" i="1"/>
  <c r="P50" i="1"/>
  <c r="O21" i="1" l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<sst xmlns="http://schemas.openxmlformats.org/spreadsheetml/2006/main" count="545" uniqueCount="131">
  <si>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</si>
  <si>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</si>
  <si>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</si>
  <si>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</si>
  <si>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</si>
  <si>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</si>
  <si>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</si>
  <si>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</si>
  <si>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</si>
  <si>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</si>
  <si>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</si>
  <si>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</si>
  <si>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</si>
  <si>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</si>
  <si>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</si>
  <si>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</si>
  <si>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</si>
  <si>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</si>
  <si>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</si>
  <si>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</si>
  <si>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</si>
  <si>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</si>
  <si>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</si>
  <si>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</si>
  <si>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</si>
  <si>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</si>
  <si>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</si>
  <si>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</si>
  <si>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</si>
  <si>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</si>
  <si>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</si>
  <si>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</si>
  <si>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</si>
  <si>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</si>
  <si>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</si>
  <si>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</si>
  <si>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</si>
  <si>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</si>
  <si>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</si>
  <si>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</si>
  <si>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</si>
  <si>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</si>
  <si>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</si>
  <si>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</si>
  <si>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</si>
  <si>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</si>
  <si>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</si>
  <si>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</si>
  <si>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</si>
  <si>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</si>
  <si>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</si>
  <si>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</si>
  <si>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</si>
  <si>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</si>
  <si>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</si>
  <si>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</si>
  <si>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</si>
  <si>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</si>
  <si>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</si>
  <si>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</si>
  <si>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</si>
  <si>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</si>
  <si>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</si>
  <si>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</si>
  <si>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</si>
  <si>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</si>
  <si>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</si>
  <si>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</si>
  <si>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</si>
  <si>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</si>
  <si>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</si>
  <si>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</si>
  <si>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</si>
  <si>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</si>
  <si>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</si>
  <si>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</si>
  <si>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</si>
  <si>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</si>
  <si>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</si>
  <si>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</si>
  <si>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</si>
  <si>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</si>
  <si>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</si>
  <si>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</si>
  <si>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</si>
  <si>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</si>
  <si>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</si>
  <si>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</si>
  <si>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</si>
  <si>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</si>
  <si>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</si>
  <si>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</si>
  <si>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</si>
  <si>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</si>
  <si>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</si>
  <si>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</si>
  <si>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</si>
  <si>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</si>
  <si>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</si>
  <si>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</si>
  <si>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</si>
  <si>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</si>
  <si>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</si>
  <si>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</si>
  <si>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</si>
  <si>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</si>
  <si>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</si>
  <si>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</si>
  <si>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</si>
  <si>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</si>
  <si>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</si>
  <si>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</si>
  <si>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</si>
  <si>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</si>
  <si>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</si>
  <si>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</si>
  <si>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</si>
  <si>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</si>
  <si>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</si>
  <si>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>STATEMENT SHOWING EXPORTS OF SELECTED COMMODITIES DURING THE MONTH OF DECEMBER, 2025</t>
  </si>
  <si>
    <t xml:space="preserve">                   DECEMBER, 2025  ( R)</t>
  </si>
  <si>
    <t xml:space="preserve">                   DECEMBER,2024</t>
  </si>
  <si>
    <t xml:space="preserve">  % CHANGE IN DECEMBER,2025 OVER</t>
  </si>
  <si>
    <t>DECEMBER,2024</t>
  </si>
  <si>
    <t xml:space="preserve">STATEMENT SHOWING EXPORTS OF SELECTED COMMODITIES DURING THE PERIOD JULY - DECEMBER,  2025 </t>
  </si>
  <si>
    <t xml:space="preserve">    JULY - DECEMBER,   2025  </t>
  </si>
  <si>
    <t xml:space="preserve">     JULY - DECEMBER,   2024 </t>
  </si>
  <si>
    <t xml:space="preserve">% CHANGE IN  JULY - DECEMBER, 2025 </t>
  </si>
  <si>
    <t xml:space="preserve">           OVER JULY - DECEMBER, 2024 </t>
  </si>
  <si>
    <t xml:space="preserve">                   NOVEMBER, 2025  ( F)</t>
  </si>
  <si>
    <t xml:space="preserve">        NOVEMBER,2025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</si>
</sst>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0" fillId="0" borderId="0" xfId="0" applyNumberFormat="1" applyFont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0" t="s">
        <v>119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107</v>
      </c>
    </row>
    <row r="4" spans="1:23" x14ac:dyDescent="0.5">
      <c r="A4" s="27"/>
      <c r="B4" s="108" t="s">
        <v>95</v>
      </c>
      <c r="C4" s="28" t="s">
        <v>92</v>
      </c>
      <c r="D4" s="29" t="s">
        <v>120</v>
      </c>
      <c r="E4" s="30"/>
      <c r="F4" s="31"/>
      <c r="G4" s="101" t="s">
        <v>129</v>
      </c>
      <c r="H4" s="102"/>
      <c r="I4" s="103"/>
      <c r="J4" s="29" t="s">
        <v>121</v>
      </c>
      <c r="K4" s="30"/>
      <c r="L4" s="31"/>
      <c r="M4" s="32"/>
      <c r="N4" s="33" t="s">
        <v>122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9"/>
      <c r="C5" s="12" t="s">
        <v>93</v>
      </c>
      <c r="D5" s="38" t="s">
        <v>94</v>
      </c>
      <c r="E5" s="104" t="s">
        <v>98</v>
      </c>
      <c r="F5" s="105"/>
      <c r="G5" s="38"/>
      <c r="H5" s="104" t="s">
        <v>98</v>
      </c>
      <c r="I5" s="105"/>
      <c r="J5" s="39"/>
      <c r="K5" s="104" t="s">
        <v>98</v>
      </c>
      <c r="L5" s="105"/>
      <c r="M5" s="97" t="s">
        <v>130</v>
      </c>
      <c r="N5" s="98"/>
      <c r="O5" s="99"/>
      <c r="P5" s="97" t="s">
        <v>123</v>
      </c>
      <c r="Q5" s="98"/>
      <c r="R5" s="98"/>
      <c r="S5" s="15"/>
    </row>
    <row r="6" spans="1:23" x14ac:dyDescent="0.5">
      <c r="A6" s="40" t="s">
        <v>2</v>
      </c>
      <c r="B6" s="109"/>
      <c r="C6" s="12" t="s">
        <v>96</v>
      </c>
      <c r="D6" s="41" t="s">
        <v>97</v>
      </c>
      <c r="E6" s="106"/>
      <c r="F6" s="107"/>
      <c r="G6" s="41" t="s">
        <v>97</v>
      </c>
      <c r="H6" s="106"/>
      <c r="I6" s="107"/>
      <c r="J6" s="42" t="s">
        <v>97</v>
      </c>
      <c r="K6" s="106"/>
      <c r="L6" s="107"/>
      <c r="M6" s="42" t="s">
        <v>97</v>
      </c>
      <c r="N6" s="97" t="s">
        <v>98</v>
      </c>
      <c r="O6" s="99"/>
      <c r="P6" s="42" t="s">
        <v>97</v>
      </c>
      <c r="Q6" s="97" t="s">
        <v>98</v>
      </c>
      <c r="R6" s="98"/>
      <c r="S6" s="15"/>
    </row>
    <row r="7" spans="1:23" x14ac:dyDescent="0.5">
      <c r="A7" s="43"/>
      <c r="B7" s="110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635970</v>
      </c>
      <c r="F8" s="7">
        <v>2268638.7632339047</v>
      </c>
      <c r="G8" s="53"/>
      <c r="H8" s="7">
        <v>679556</v>
      </c>
      <c r="I8" s="7">
        <v>2420402</v>
      </c>
      <c r="J8" s="16"/>
      <c r="K8" s="7">
        <v>809554</v>
      </c>
      <c r="L8" s="7">
        <v>2910804</v>
      </c>
      <c r="M8" s="54"/>
      <c r="N8" s="55">
        <f>ROUND(E8/H8*100-100,2)</f>
        <v>-6.41</v>
      </c>
      <c r="O8" s="55">
        <f>ROUND(F8/I8*100-100,2)</f>
        <v>-6.27</v>
      </c>
      <c r="P8" s="54"/>
      <c r="Q8" s="55">
        <f>ROUND(E8/K8*100-100,2)</f>
        <v>-21.44</v>
      </c>
      <c r="R8" s="55">
        <f>ROUND(F8/L8*100-100,2)</f>
        <v>-22.06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113818.38028059588</v>
      </c>
      <c r="F10" s="7">
        <f>SUM(F11,F14:F24)</f>
        <v>405989.70123701927</v>
      </c>
      <c r="G10" s="57"/>
      <c r="H10" s="7">
        <f>SUM(H11,H14:H24)</f>
        <v>117820</v>
      </c>
      <c r="I10" s="7">
        <f>SUM(I11,I14:I24)</f>
        <v>419596</v>
      </c>
      <c r="J10" s="57"/>
      <c r="K10" s="7">
        <f>SUM(K11,K14:K24)</f>
        <v>223846</v>
      </c>
      <c r="L10" s="7">
        <f>SUM(L11,L14:L24)</f>
        <v>804857</v>
      </c>
      <c r="M10" s="54"/>
      <c r="N10" s="55">
        <f t="shared" ref="N10:O16" si="0">ROUND(E10/H10*100-100,2)</f>
        <v>-3.4</v>
      </c>
      <c r="O10" s="55">
        <f t="shared" si="0"/>
        <v>-3.24</v>
      </c>
      <c r="P10" s="54"/>
      <c r="Q10" s="55">
        <f t="shared" ref="Q10:R16" si="1">ROUND(E10/K10*100-100,2)</f>
        <v>-49.15</v>
      </c>
      <c r="R10" s="55">
        <f t="shared" si="1"/>
        <v>-49.56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396240.11659970006</v>
      </c>
      <c r="E11" s="7">
        <f t="shared" si="2"/>
        <v>47737.335859213381</v>
      </c>
      <c r="F11" s="7">
        <f t="shared" si="2"/>
        <v>170249.25746241759</v>
      </c>
      <c r="G11" s="7">
        <f t="shared" ref="G11:I11" si="3">SUM(G12:G13)</f>
        <v>427096</v>
      </c>
      <c r="H11" s="7">
        <f t="shared" si="3"/>
        <v>52840</v>
      </c>
      <c r="I11" s="7">
        <f t="shared" si="3"/>
        <v>188125</v>
      </c>
      <c r="J11" s="7">
        <f t="shared" ref="J11:L11" si="4">SUM(J12:J13)</f>
        <v>682292</v>
      </c>
      <c r="K11" s="7">
        <f t="shared" si="4"/>
        <v>100063</v>
      </c>
      <c r="L11" s="7">
        <f t="shared" si="4"/>
        <v>359784</v>
      </c>
      <c r="M11" s="55">
        <f t="shared" ref="M11:M16" si="5">ROUND(D11/G11*100-100,2)</f>
        <v>-7.22</v>
      </c>
      <c r="N11" s="55">
        <f t="shared" si="0"/>
        <v>-9.66</v>
      </c>
      <c r="O11" s="55">
        <f t="shared" si="0"/>
        <v>-9.5</v>
      </c>
      <c r="P11" s="55">
        <f t="shared" ref="P11:P16" si="6">ROUND(D11/J11*100-100,2)</f>
        <v>-41.93</v>
      </c>
      <c r="Q11" s="55">
        <f t="shared" si="1"/>
        <v>-52.29</v>
      </c>
      <c r="R11" s="55">
        <f t="shared" si="1"/>
        <v>-52.68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34659.866129999995</v>
      </c>
      <c r="E12" s="6">
        <v>10440.979506125084</v>
      </c>
      <c r="F12" s="7">
        <v>37237.783826176084</v>
      </c>
      <c r="G12" s="21">
        <v>32761</v>
      </c>
      <c r="H12" s="6">
        <v>10864</v>
      </c>
      <c r="I12" s="7">
        <v>38674</v>
      </c>
      <c r="J12" s="7">
        <v>46194</v>
      </c>
      <c r="K12" s="7">
        <v>13266</v>
      </c>
      <c r="L12" s="7">
        <v>47699</v>
      </c>
      <c r="M12" s="55">
        <f t="shared" si="5"/>
        <v>5.8</v>
      </c>
      <c r="N12" s="55">
        <f t="shared" si="0"/>
        <v>-3.89</v>
      </c>
      <c r="O12" s="55">
        <f t="shared" si="0"/>
        <v>-3.71</v>
      </c>
      <c r="P12" s="55">
        <f t="shared" si="6"/>
        <v>-24.97</v>
      </c>
      <c r="Q12" s="55">
        <f t="shared" si="1"/>
        <v>-21.3</v>
      </c>
      <c r="R12" s="55">
        <f t="shared" si="1"/>
        <v>-21.93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361580.25046970008</v>
      </c>
      <c r="E13" s="6">
        <v>37296.356353088297</v>
      </c>
      <c r="F13" s="7">
        <v>133011.47363624151</v>
      </c>
      <c r="G13" s="21">
        <v>394335</v>
      </c>
      <c r="H13" s="6">
        <v>41976</v>
      </c>
      <c r="I13" s="7">
        <v>149451</v>
      </c>
      <c r="J13" s="7">
        <v>636098</v>
      </c>
      <c r="K13" s="7">
        <v>86797</v>
      </c>
      <c r="L13" s="7">
        <v>312085</v>
      </c>
      <c r="M13" s="55">
        <f t="shared" si="5"/>
        <v>-8.31</v>
      </c>
      <c r="N13" s="55">
        <f t="shared" si="0"/>
        <v>-11.15</v>
      </c>
      <c r="O13" s="55">
        <f t="shared" si="0"/>
        <v>-11</v>
      </c>
      <c r="P13" s="55">
        <f t="shared" si="6"/>
        <v>-43.16</v>
      </c>
      <c r="Q13" s="55">
        <f t="shared" si="1"/>
        <v>-57.03</v>
      </c>
      <c r="R13" s="55">
        <f t="shared" si="1"/>
        <v>-57.38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19406.646509999999</v>
      </c>
      <c r="E14" s="6">
        <v>12530.240449862602</v>
      </c>
      <c r="F14" s="7">
        <v>44708.124594305038</v>
      </c>
      <c r="G14" s="6">
        <v>17985</v>
      </c>
      <c r="H14" s="6">
        <v>12006</v>
      </c>
      <c r="I14" s="7">
        <v>42774</v>
      </c>
      <c r="J14" s="7">
        <v>19410</v>
      </c>
      <c r="K14" s="7">
        <v>11031</v>
      </c>
      <c r="L14" s="7">
        <v>39662</v>
      </c>
      <c r="M14" s="55">
        <f t="shared" si="5"/>
        <v>7.9</v>
      </c>
      <c r="N14" s="55">
        <f t="shared" si="0"/>
        <v>4.37</v>
      </c>
      <c r="O14" s="55">
        <f t="shared" si="0"/>
        <v>4.5199999999999996</v>
      </c>
      <c r="P14" s="55">
        <f t="shared" si="6"/>
        <v>-0.02</v>
      </c>
      <c r="Q14" s="55">
        <f t="shared" si="1"/>
        <v>13.59</v>
      </c>
      <c r="R14" s="55">
        <f t="shared" si="1"/>
        <v>12.72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81737.995113800003</v>
      </c>
      <c r="E15" s="6">
        <v>9975.2572711374014</v>
      </c>
      <c r="F15" s="7">
        <v>35587.831356959512</v>
      </c>
      <c r="G15" s="6">
        <v>36183</v>
      </c>
      <c r="H15" s="6">
        <v>5481</v>
      </c>
      <c r="I15" s="7">
        <v>19524</v>
      </c>
      <c r="J15" s="7">
        <v>88093</v>
      </c>
      <c r="K15" s="7">
        <v>10153</v>
      </c>
      <c r="L15" s="7">
        <v>36507</v>
      </c>
      <c r="M15" s="55">
        <f t="shared" si="5"/>
        <v>125.9</v>
      </c>
      <c r="N15" s="55">
        <f t="shared" si="0"/>
        <v>82</v>
      </c>
      <c r="O15" s="55">
        <f t="shared" si="0"/>
        <v>82.28</v>
      </c>
      <c r="P15" s="55">
        <f t="shared" si="6"/>
        <v>-7.21</v>
      </c>
      <c r="Q15" s="55">
        <f t="shared" si="1"/>
        <v>-1.75</v>
      </c>
      <c r="R15" s="55">
        <f t="shared" si="1"/>
        <v>-2.52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53463.689784499984</v>
      </c>
      <c r="E16" s="6">
        <v>4563.9128417459015</v>
      </c>
      <c r="F16" s="7">
        <v>16282.944755147162</v>
      </c>
      <c r="G16" s="6">
        <v>30816</v>
      </c>
      <c r="H16" s="6">
        <v>3573</v>
      </c>
      <c r="I16" s="7">
        <v>12728</v>
      </c>
      <c r="J16" s="7">
        <v>56613</v>
      </c>
      <c r="K16" s="7">
        <v>5740</v>
      </c>
      <c r="L16" s="7">
        <v>20638</v>
      </c>
      <c r="M16" s="55">
        <f t="shared" si="5"/>
        <v>73.489999999999995</v>
      </c>
      <c r="N16" s="55">
        <f t="shared" si="0"/>
        <v>27.73</v>
      </c>
      <c r="O16" s="55">
        <f t="shared" si="0"/>
        <v>27.93</v>
      </c>
      <c r="P16" s="55">
        <f t="shared" si="6"/>
        <v>-5.56</v>
      </c>
      <c r="Q16" s="55">
        <f t="shared" si="1"/>
        <v>-20.49</v>
      </c>
      <c r="R16" s="55">
        <f t="shared" si="1"/>
        <v>-21.1</v>
      </c>
      <c r="S16" s="15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3151.5839000000001</v>
      </c>
      <c r="E18" s="6">
        <v>3173.2926445811995</v>
      </c>
      <c r="F18" s="7">
        <v>11315.752825829642</v>
      </c>
      <c r="G18" s="6">
        <v>5599</v>
      </c>
      <c r="H18" s="6">
        <v>5357</v>
      </c>
      <c r="I18" s="7">
        <v>19075</v>
      </c>
      <c r="J18" s="7">
        <v>3876</v>
      </c>
      <c r="K18" s="7">
        <v>4550</v>
      </c>
      <c r="L18" s="7">
        <v>16362</v>
      </c>
      <c r="M18" s="55">
        <f t="shared" ref="M18:O18" si="7">ROUND(D18/G18*100-100,2)</f>
        <v>-43.71</v>
      </c>
      <c r="N18" s="55">
        <f t="shared" si="7"/>
        <v>-40.76</v>
      </c>
      <c r="O18" s="55">
        <f t="shared" si="7"/>
        <v>-40.68</v>
      </c>
      <c r="P18" s="55">
        <f>ROUND(D18/J18*100-100,2)</f>
        <v>-18.690000000000001</v>
      </c>
      <c r="Q18" s="55">
        <f>ROUND(E18/K18*100-100,2)</f>
        <v>-30.26</v>
      </c>
      <c r="R18" s="55">
        <f>ROUND(F18/L18*100-100,2)</f>
        <v>-30.84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2735.5701738999987</v>
      </c>
      <c r="E20" s="6">
        <v>2095.3829815934992</v>
      </c>
      <c r="F20" s="7">
        <v>7474.7141483034084</v>
      </c>
      <c r="G20" s="6">
        <v>2456</v>
      </c>
      <c r="H20" s="6">
        <v>2385</v>
      </c>
      <c r="I20" s="7">
        <v>8495</v>
      </c>
      <c r="J20" s="7">
        <v>2722</v>
      </c>
      <c r="K20" s="7">
        <v>2712</v>
      </c>
      <c r="L20" s="7">
        <v>9751</v>
      </c>
      <c r="M20" s="55">
        <f t="shared" ref="M20:O21" si="8">ROUND(D20/G20*100-100,2)</f>
        <v>11.38</v>
      </c>
      <c r="N20" s="55">
        <f t="shared" si="8"/>
        <v>-12.14</v>
      </c>
      <c r="O20" s="55">
        <f t="shared" si="8"/>
        <v>-12.01</v>
      </c>
      <c r="P20" s="55">
        <f t="shared" ref="P20:R21" si="9">ROUND(D20/J20*100-100,2)</f>
        <v>0.5</v>
      </c>
      <c r="Q20" s="55">
        <f t="shared" si="9"/>
        <v>-22.74</v>
      </c>
      <c r="R20" s="55">
        <f t="shared" si="9"/>
        <v>-23.34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18805.228892599996</v>
      </c>
      <c r="E21" s="6">
        <v>4942.0842890106014</v>
      </c>
      <c r="F21" s="7">
        <v>17628.05690545134</v>
      </c>
      <c r="G21" s="59">
        <v>18834</v>
      </c>
      <c r="H21" s="6">
        <v>6184</v>
      </c>
      <c r="I21" s="7">
        <v>22025</v>
      </c>
      <c r="J21" s="7">
        <v>34889</v>
      </c>
      <c r="K21" s="7">
        <v>11477</v>
      </c>
      <c r="L21" s="7">
        <v>41266</v>
      </c>
      <c r="M21" s="55">
        <f t="shared" si="8"/>
        <v>-0.15</v>
      </c>
      <c r="N21" s="55">
        <f t="shared" si="8"/>
        <v>-20.079999999999998</v>
      </c>
      <c r="O21" s="55">
        <f t="shared" si="8"/>
        <v>-19.96</v>
      </c>
      <c r="P21" s="55">
        <f t="shared" si="9"/>
        <v>-46.1</v>
      </c>
      <c r="Q21" s="55">
        <f t="shared" si="9"/>
        <v>-56.94</v>
      </c>
      <c r="R21" s="55">
        <f t="shared" si="9"/>
        <v>-57.28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7">
        <v>0</v>
      </c>
      <c r="H22" s="7">
        <v>0</v>
      </c>
      <c r="I22" s="7">
        <v>0</v>
      </c>
      <c r="J22" s="7">
        <v>279273</v>
      </c>
      <c r="K22" s="7">
        <v>40565</v>
      </c>
      <c r="L22" s="7">
        <v>145853</v>
      </c>
      <c r="M22" s="55">
        <v>0</v>
      </c>
      <c r="N22" s="55">
        <v>0</v>
      </c>
      <c r="O22" s="55">
        <v>0</v>
      </c>
      <c r="P22" s="55">
        <f t="shared" ref="P22" si="10">ROUND(D22/J22*100-100,2)</f>
        <v>-100</v>
      </c>
      <c r="Q22" s="55">
        <f t="shared" ref="Q22" si="11">ROUND(E22/K22*100-100,2)</f>
        <v>-100</v>
      </c>
      <c r="R22" s="55">
        <f t="shared" ref="R22" si="12">ROUND(F22/L22*100-100,2)</f>
        <v>-100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12054.095909999998</v>
      </c>
      <c r="E23" s="6">
        <v>13686.247539699585</v>
      </c>
      <c r="F23" s="7">
        <v>48830.992687809819</v>
      </c>
      <c r="G23" s="6">
        <v>10238</v>
      </c>
      <c r="H23" s="6">
        <v>12837</v>
      </c>
      <c r="I23" s="7">
        <v>45735</v>
      </c>
      <c r="J23" s="7">
        <v>11101</v>
      </c>
      <c r="K23" s="7">
        <v>13147</v>
      </c>
      <c r="L23" s="7">
        <v>47272</v>
      </c>
      <c r="M23" s="55">
        <f>ROUND(D23/G23*100-100,2)</f>
        <v>17.739999999999998</v>
      </c>
      <c r="N23" s="55">
        <f>ROUND(E23/H23*100-100,2)</f>
        <v>6.62</v>
      </c>
      <c r="O23" s="55">
        <f>ROUND(F23/I23*100-100,2)</f>
        <v>6.77</v>
      </c>
      <c r="P23" s="55">
        <f>ROUND(D23/J23*100-100,2)</f>
        <v>8.59</v>
      </c>
      <c r="Q23" s="55">
        <f>ROUND(E23/K23*100-100,2)</f>
        <v>4.0999999999999996</v>
      </c>
      <c r="R23" s="55">
        <f>ROUND(F23/L23*100-100,2)</f>
        <v>3.3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15114.626403751701</v>
      </c>
      <c r="F24" s="7">
        <v>53912.02650079575</v>
      </c>
      <c r="G24" s="54" t="s">
        <v>115</v>
      </c>
      <c r="H24" s="6">
        <v>17157</v>
      </c>
      <c r="I24" s="7">
        <v>61115</v>
      </c>
      <c r="J24" s="54" t="s">
        <v>115</v>
      </c>
      <c r="K24" s="7">
        <v>24408</v>
      </c>
      <c r="L24" s="7">
        <v>87762</v>
      </c>
      <c r="M24" s="54" t="s">
        <v>4</v>
      </c>
      <c r="N24" s="55">
        <f>ROUND(E24/H24*100-100,2)</f>
        <v>-11.9</v>
      </c>
      <c r="O24" s="55">
        <f>ROUND(F24/I24*100-100,2)</f>
        <v>-11.79</v>
      </c>
      <c r="P24" s="54" t="s">
        <v>4</v>
      </c>
      <c r="Q24" s="55">
        <f>ROUND(E24/K24*100-100,2)</f>
        <v>-38.08</v>
      </c>
      <c r="R24" s="55">
        <f>ROUND(F24/L24*100-100,2)</f>
        <v>-38.57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7"/>
      <c r="E26" s="7">
        <f t="shared" ref="E26:I26" si="13">SUM(E27:E39)</f>
        <v>378683.98740860407</v>
      </c>
      <c r="F26" s="7">
        <f t="shared" si="13"/>
        <v>1350863.3000085813</v>
      </c>
      <c r="G26" s="57"/>
      <c r="H26" s="7">
        <f t="shared" si="13"/>
        <v>399646</v>
      </c>
      <c r="I26" s="7">
        <f t="shared" si="13"/>
        <v>1423579</v>
      </c>
      <c r="J26" s="57"/>
      <c r="K26" s="7">
        <f t="shared" ref="K26:L26" si="14">SUM(K27:K39)</f>
        <v>410866</v>
      </c>
      <c r="L26" s="7">
        <f t="shared" si="14"/>
        <v>1477300</v>
      </c>
      <c r="M26" s="54"/>
      <c r="N26" s="55">
        <f>ROUND(E26/H26*100-100,2)</f>
        <v>-5.25</v>
      </c>
      <c r="O26" s="55">
        <f>ROUND(F26/I26*100-100,2)</f>
        <v>-5.1100000000000003</v>
      </c>
      <c r="P26" s="54"/>
      <c r="Q26" s="55">
        <f>ROUND(E26/K26*100-100,2)</f>
        <v>-7.83</v>
      </c>
      <c r="R26" s="55">
        <f>ROUND(F26/L26*100-100,2)</f>
        <v>-8.56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332</v>
      </c>
      <c r="K27" s="7">
        <v>171</v>
      </c>
      <c r="L27" s="7">
        <v>616</v>
      </c>
      <c r="M27" s="55">
        <v>0</v>
      </c>
      <c r="N27" s="55">
        <v>0</v>
      </c>
      <c r="O27" s="55">
        <v>0</v>
      </c>
      <c r="P27" s="55">
        <f t="shared" ref="P27" si="15">ROUND(D27/J27*100-100,2)</f>
        <v>-100</v>
      </c>
      <c r="Q27" s="55">
        <f t="shared" ref="Q27" si="16">ROUND(E27/K27*100-100,2)</f>
        <v>-100</v>
      </c>
      <c r="R27" s="55">
        <f t="shared" ref="R27" si="17">ROUND(F27/L27*100-100,2)</f>
        <v>-100</v>
      </c>
      <c r="S27" s="15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22512.356856099996</v>
      </c>
      <c r="E28" s="6">
        <v>15276.416108384296</v>
      </c>
      <c r="F28" s="7">
        <v>54490.776888046101</v>
      </c>
      <c r="G28" s="6">
        <v>25105</v>
      </c>
      <c r="H28" s="6">
        <v>16838</v>
      </c>
      <c r="I28" s="7">
        <v>59978</v>
      </c>
      <c r="J28" s="7">
        <v>22990</v>
      </c>
      <c r="K28" s="7">
        <v>17456</v>
      </c>
      <c r="L28" s="7">
        <v>62766</v>
      </c>
      <c r="M28" s="55">
        <f t="shared" ref="M28:M37" si="18">ROUND(D28/G28*100-100,2)</f>
        <v>-10.33</v>
      </c>
      <c r="N28" s="55">
        <f t="shared" ref="N28:N37" si="19">ROUND(E28/H28*100-100,2)</f>
        <v>-9.27</v>
      </c>
      <c r="O28" s="55">
        <f t="shared" ref="O28:O37" si="20">ROUND(F28/I28*100-100,2)</f>
        <v>-9.15</v>
      </c>
      <c r="P28" s="55">
        <f t="shared" ref="P28:R29" si="21">ROUND(D28/J28*100-100,2)</f>
        <v>-2.08</v>
      </c>
      <c r="Q28" s="55">
        <f t="shared" si="21"/>
        <v>-12.49</v>
      </c>
      <c r="R28" s="55">
        <f t="shared" si="21"/>
        <v>-13.18</v>
      </c>
      <c r="S28" s="15"/>
      <c r="T28" s="9"/>
      <c r="U28" s="9"/>
      <c r="W28" s="11"/>
    </row>
    <row r="29" spans="1:23" x14ac:dyDescent="0.5">
      <c r="A29" s="8"/>
      <c r="B29" s="3" t="s">
        <v>112</v>
      </c>
      <c r="C29" s="12" t="s">
        <v>9</v>
      </c>
      <c r="D29" s="6">
        <v>21094.418953400003</v>
      </c>
      <c r="E29" s="6">
        <v>31149.856960965586</v>
      </c>
      <c r="F29" s="7">
        <v>111124.53251189672</v>
      </c>
      <c r="G29" s="6">
        <v>23677</v>
      </c>
      <c r="H29" s="6">
        <v>34575</v>
      </c>
      <c r="I29" s="7">
        <v>123159</v>
      </c>
      <c r="J29" s="7">
        <v>28185</v>
      </c>
      <c r="K29" s="7">
        <v>41388</v>
      </c>
      <c r="L29" s="7">
        <v>148812</v>
      </c>
      <c r="M29" s="55">
        <f t="shared" si="18"/>
        <v>-10.91</v>
      </c>
      <c r="N29" s="55">
        <f t="shared" si="19"/>
        <v>-9.91</v>
      </c>
      <c r="O29" s="55">
        <f t="shared" si="20"/>
        <v>-9.77</v>
      </c>
      <c r="P29" s="55">
        <f t="shared" si="21"/>
        <v>-25.16</v>
      </c>
      <c r="Q29" s="55">
        <f t="shared" si="21"/>
        <v>-24.74</v>
      </c>
      <c r="R29" s="55">
        <f t="shared" si="21"/>
        <v>-25.33</v>
      </c>
      <c r="S29" s="15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689.96284159999993</v>
      </c>
      <c r="E31" s="7">
        <v>740.21495333539985</v>
      </c>
      <c r="F31" s="7">
        <v>2640.1836833810444</v>
      </c>
      <c r="G31" s="7">
        <v>635</v>
      </c>
      <c r="H31" s="7">
        <v>521</v>
      </c>
      <c r="I31" s="7">
        <v>1857</v>
      </c>
      <c r="J31" s="7">
        <v>1234</v>
      </c>
      <c r="K31" s="7">
        <v>856</v>
      </c>
      <c r="L31" s="7">
        <v>3078</v>
      </c>
      <c r="M31" s="55">
        <f t="shared" si="18"/>
        <v>8.66</v>
      </c>
      <c r="N31" s="55">
        <f t="shared" si="19"/>
        <v>42.08</v>
      </c>
      <c r="O31" s="55">
        <f t="shared" si="20"/>
        <v>42.17</v>
      </c>
      <c r="P31" s="55">
        <f t="shared" ref="P31:R37" si="22">ROUND(D31/J31*100-100,2)</f>
        <v>-44.09</v>
      </c>
      <c r="Q31" s="55">
        <f t="shared" si="22"/>
        <v>-13.53</v>
      </c>
      <c r="R31" s="55">
        <f t="shared" si="22"/>
        <v>-14.22</v>
      </c>
      <c r="S31" s="15"/>
      <c r="T31" s="9"/>
      <c r="U31" s="9"/>
      <c r="W31" s="11"/>
    </row>
    <row r="32" spans="1:23" x14ac:dyDescent="0.5">
      <c r="A32" s="8"/>
      <c r="B32" s="3" t="s">
        <v>30</v>
      </c>
      <c r="C32" s="12" t="s">
        <v>31</v>
      </c>
      <c r="D32" s="59">
        <v>17890</v>
      </c>
      <c r="E32" s="6">
        <v>104270.43017436868</v>
      </c>
      <c r="F32" s="7">
        <v>371960.84749623184</v>
      </c>
      <c r="G32" s="59">
        <v>18471</v>
      </c>
      <c r="H32" s="6">
        <v>110545</v>
      </c>
      <c r="I32" s="7">
        <v>393777</v>
      </c>
      <c r="J32" s="7">
        <v>20343</v>
      </c>
      <c r="K32" s="7">
        <v>108941</v>
      </c>
      <c r="L32" s="7">
        <v>391704</v>
      </c>
      <c r="M32" s="55">
        <f>ROUND(D32/G32*100-100,2)</f>
        <v>-3.15</v>
      </c>
      <c r="N32" s="55">
        <f t="shared" si="19"/>
        <v>-5.68</v>
      </c>
      <c r="O32" s="55">
        <f t="shared" si="20"/>
        <v>-5.54</v>
      </c>
      <c r="P32" s="55">
        <f t="shared" si="22"/>
        <v>-12.06</v>
      </c>
      <c r="Q32" s="55">
        <f t="shared" si="22"/>
        <v>-4.29</v>
      </c>
      <c r="R32" s="55">
        <f t="shared" si="22"/>
        <v>-5.04</v>
      </c>
      <c r="S32" s="15"/>
      <c r="T32" s="9"/>
      <c r="U32" s="9"/>
      <c r="W32" s="11"/>
    </row>
    <row r="33" spans="1:23" x14ac:dyDescent="0.5">
      <c r="A33" s="8"/>
      <c r="B33" s="3" t="s">
        <v>32</v>
      </c>
      <c r="C33" s="12" t="s">
        <v>9</v>
      </c>
      <c r="D33" s="6">
        <v>36190.562079100018</v>
      </c>
      <c r="E33" s="6">
        <v>62076.40138735334</v>
      </c>
      <c r="F33" s="7">
        <v>221437.63541089158</v>
      </c>
      <c r="G33" s="6">
        <v>39888</v>
      </c>
      <c r="H33" s="6">
        <v>68950</v>
      </c>
      <c r="I33" s="7">
        <v>245600</v>
      </c>
      <c r="J33" s="7">
        <v>41317</v>
      </c>
      <c r="K33" s="7">
        <v>71252</v>
      </c>
      <c r="L33" s="7">
        <v>256192</v>
      </c>
      <c r="M33" s="55">
        <f t="shared" si="18"/>
        <v>-9.27</v>
      </c>
      <c r="N33" s="55">
        <f t="shared" si="19"/>
        <v>-9.9700000000000006</v>
      </c>
      <c r="O33" s="55">
        <f t="shared" si="20"/>
        <v>-9.84</v>
      </c>
      <c r="P33" s="55">
        <f t="shared" si="22"/>
        <v>-12.41</v>
      </c>
      <c r="Q33" s="55">
        <f t="shared" si="22"/>
        <v>-12.88</v>
      </c>
      <c r="R33" s="55">
        <f t="shared" si="22"/>
        <v>-13.57</v>
      </c>
      <c r="S33" s="15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16388.2988936</v>
      </c>
      <c r="E34" s="6">
        <v>21833.397521191269</v>
      </c>
      <c r="F34" s="7">
        <v>77883.879187506667</v>
      </c>
      <c r="G34" s="6">
        <v>17253</v>
      </c>
      <c r="H34" s="6">
        <v>22431</v>
      </c>
      <c r="I34" s="7">
        <v>79900</v>
      </c>
      <c r="J34" s="7">
        <v>18044</v>
      </c>
      <c r="K34" s="7">
        <v>24547</v>
      </c>
      <c r="L34" s="7">
        <v>88262</v>
      </c>
      <c r="M34" s="55">
        <f t="shared" si="18"/>
        <v>-5.01</v>
      </c>
      <c r="N34" s="55">
        <f t="shared" si="19"/>
        <v>-2.66</v>
      </c>
      <c r="O34" s="55">
        <f t="shared" si="20"/>
        <v>-2.52</v>
      </c>
      <c r="P34" s="55">
        <f t="shared" si="22"/>
        <v>-9.18</v>
      </c>
      <c r="Q34" s="55">
        <f t="shared" si="22"/>
        <v>-11.05</v>
      </c>
      <c r="R34" s="55">
        <f t="shared" si="22"/>
        <v>-11.76</v>
      </c>
      <c r="S34" s="15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2843.8578122999998</v>
      </c>
      <c r="E35" s="6">
        <v>2592.1979711807003</v>
      </c>
      <c r="F35" s="7">
        <v>9247.1573083005424</v>
      </c>
      <c r="G35" s="6">
        <v>3192</v>
      </c>
      <c r="H35" s="6">
        <v>2513</v>
      </c>
      <c r="I35" s="7">
        <v>8953</v>
      </c>
      <c r="J35" s="7">
        <v>4146</v>
      </c>
      <c r="K35" s="7">
        <v>3766</v>
      </c>
      <c r="L35" s="7">
        <v>13540</v>
      </c>
      <c r="M35" s="55">
        <f t="shared" si="18"/>
        <v>-10.91</v>
      </c>
      <c r="N35" s="55">
        <f t="shared" si="19"/>
        <v>3.15</v>
      </c>
      <c r="O35" s="55">
        <f t="shared" si="20"/>
        <v>3.29</v>
      </c>
      <c r="P35" s="55">
        <f t="shared" si="22"/>
        <v>-31.41</v>
      </c>
      <c r="Q35" s="55">
        <f t="shared" si="22"/>
        <v>-31.17</v>
      </c>
      <c r="R35" s="55">
        <f t="shared" si="22"/>
        <v>-31.7</v>
      </c>
      <c r="S35" s="15"/>
      <c r="T35" s="9"/>
      <c r="U35" s="9"/>
      <c r="W35" s="11"/>
    </row>
    <row r="36" spans="1:23" x14ac:dyDescent="0.5">
      <c r="A36" s="8"/>
      <c r="B36" s="3" t="s">
        <v>35</v>
      </c>
      <c r="C36" s="12" t="s">
        <v>31</v>
      </c>
      <c r="D36" s="6">
        <v>7031</v>
      </c>
      <c r="E36" s="6">
        <v>100179.12529945029</v>
      </c>
      <c r="F36" s="7">
        <v>357373.23942999059</v>
      </c>
      <c r="G36" s="6">
        <v>7050</v>
      </c>
      <c r="H36" s="6">
        <v>100732</v>
      </c>
      <c r="I36" s="7">
        <v>358818</v>
      </c>
      <c r="J36" s="7">
        <v>6342</v>
      </c>
      <c r="K36" s="7">
        <v>99301</v>
      </c>
      <c r="L36" s="7">
        <v>357042</v>
      </c>
      <c r="M36" s="55">
        <f t="shared" si="18"/>
        <v>-0.27</v>
      </c>
      <c r="N36" s="55">
        <f t="shared" si="19"/>
        <v>-0.55000000000000004</v>
      </c>
      <c r="O36" s="55">
        <f t="shared" si="20"/>
        <v>-0.4</v>
      </c>
      <c r="P36" s="55">
        <f t="shared" si="22"/>
        <v>10.86</v>
      </c>
      <c r="Q36" s="55">
        <f t="shared" si="22"/>
        <v>0.88</v>
      </c>
      <c r="R36" s="55">
        <f t="shared" si="22"/>
        <v>0.09</v>
      </c>
      <c r="S36" s="15"/>
      <c r="T36" s="9"/>
      <c r="U36" s="9"/>
      <c r="W36" s="11"/>
    </row>
    <row r="37" spans="1:23" x14ac:dyDescent="0.5">
      <c r="A37" s="8"/>
      <c r="B37" s="3" t="s">
        <v>36</v>
      </c>
      <c r="C37" s="12" t="s">
        <v>9</v>
      </c>
      <c r="D37" s="6">
        <v>6253.0837750999999</v>
      </c>
      <c r="E37" s="6">
        <v>8160.9096674062994</v>
      </c>
      <c r="F37" s="7">
        <v>29113.497936232441</v>
      </c>
      <c r="G37" s="6">
        <v>5655</v>
      </c>
      <c r="H37" s="6">
        <v>8653</v>
      </c>
      <c r="I37" s="7">
        <v>30826</v>
      </c>
      <c r="J37" s="7">
        <v>8009</v>
      </c>
      <c r="K37" s="7">
        <v>10604</v>
      </c>
      <c r="L37" s="7">
        <v>38129</v>
      </c>
      <c r="M37" s="55">
        <f t="shared" si="18"/>
        <v>10.58</v>
      </c>
      <c r="N37" s="55">
        <f t="shared" si="19"/>
        <v>-5.69</v>
      </c>
      <c r="O37" s="55">
        <f t="shared" si="20"/>
        <v>-5.56</v>
      </c>
      <c r="P37" s="55">
        <f t="shared" si="22"/>
        <v>-21.92</v>
      </c>
      <c r="Q37" s="55">
        <f t="shared" si="22"/>
        <v>-23.04</v>
      </c>
      <c r="R37" s="55">
        <f t="shared" si="22"/>
        <v>-23.64</v>
      </c>
      <c r="S37" s="15"/>
      <c r="T37" s="9"/>
      <c r="U37" s="9"/>
      <c r="W37" s="11"/>
    </row>
    <row r="38" spans="1:23" x14ac:dyDescent="0.5">
      <c r="A38" s="8"/>
      <c r="B38" s="3" t="s">
        <v>106</v>
      </c>
      <c r="C38" s="12" t="s">
        <v>38</v>
      </c>
      <c r="D38" s="54"/>
      <c r="E38" s="6">
        <v>15817.545805530601</v>
      </c>
      <c r="F38" s="7">
        <v>56423.189109343468</v>
      </c>
      <c r="G38" s="54" t="s">
        <v>115</v>
      </c>
      <c r="H38" s="6">
        <v>15938</v>
      </c>
      <c r="I38" s="7">
        <v>56773</v>
      </c>
      <c r="J38" s="54" t="s">
        <v>115</v>
      </c>
      <c r="K38" s="7">
        <v>16401</v>
      </c>
      <c r="L38" s="7">
        <v>58972</v>
      </c>
      <c r="M38" s="54" t="s">
        <v>4</v>
      </c>
      <c r="N38" s="55">
        <f>ROUND(E38/H38*100-100,2)</f>
        <v>-0.76</v>
      </c>
      <c r="O38" s="55">
        <f>ROUND(F38/I38*100-100,2)</f>
        <v>-0.62</v>
      </c>
      <c r="P38" s="54" t="s">
        <v>4</v>
      </c>
      <c r="Q38" s="55">
        <f>ROUND(E38/K38*100-100,2)</f>
        <v>-3.56</v>
      </c>
      <c r="R38" s="55">
        <f>ROUND(F38/L38*100-100,2)</f>
        <v>-4.32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4"/>
      <c r="E39" s="6">
        <v>16587.4915594376</v>
      </c>
      <c r="F39" s="7">
        <v>59168.361046760067</v>
      </c>
      <c r="G39" s="54" t="s">
        <v>115</v>
      </c>
      <c r="H39" s="6">
        <v>17950</v>
      </c>
      <c r="I39" s="7">
        <v>63938</v>
      </c>
      <c r="J39" s="54" t="s">
        <v>115</v>
      </c>
      <c r="K39" s="7">
        <v>16183</v>
      </c>
      <c r="L39" s="7">
        <v>58187</v>
      </c>
      <c r="M39" s="54" t="s">
        <v>4</v>
      </c>
      <c r="N39" s="55">
        <f>ROUND(E39/H39*100-100,2)</f>
        <v>-7.59</v>
      </c>
      <c r="O39" s="55">
        <f>ROUND(F39/I39*100-100,2)</f>
        <v>-7.46</v>
      </c>
      <c r="P39" s="54" t="s">
        <v>4</v>
      </c>
      <c r="Q39" s="55">
        <f>ROUND(E39/K39*100-100,2)</f>
        <v>2.5</v>
      </c>
      <c r="R39" s="55">
        <f>ROUND(F39/L39*100-100,2)</f>
        <v>1.69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4"/>
      <c r="E41" s="7">
        <f t="shared" ref="E41:I41" si="23">SUM(E42:E45)</f>
        <v>15048.2027415831</v>
      </c>
      <c r="F41" s="7">
        <f t="shared" si="23"/>
        <v>53634.969688046425</v>
      </c>
      <c r="G41" s="54"/>
      <c r="H41" s="7">
        <f t="shared" si="23"/>
        <v>10172</v>
      </c>
      <c r="I41" s="7">
        <f t="shared" si="23"/>
        <v>36134</v>
      </c>
      <c r="J41" s="54"/>
      <c r="K41" s="7">
        <f t="shared" ref="K41:L41" si="24">SUM(K42:K45)</f>
        <v>9720</v>
      </c>
      <c r="L41" s="7">
        <f t="shared" si="24"/>
        <v>34949</v>
      </c>
      <c r="M41" s="54"/>
      <c r="N41" s="55">
        <f t="shared" ref="N41:O41" si="25">ROUND(E41/H41*100-100,2)</f>
        <v>47.94</v>
      </c>
      <c r="O41" s="55">
        <f t="shared" si="25"/>
        <v>48.43</v>
      </c>
      <c r="P41" s="54"/>
      <c r="Q41" s="55">
        <f>ROUND(E41/K41*100-100,2)</f>
        <v>54.82</v>
      </c>
      <c r="R41" s="55">
        <f t="shared" ref="Q41:R43" si="26">ROUND(F41/L41*100-100,2)</f>
        <v>53.47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59">
        <v>159624.95434999999</v>
      </c>
      <c r="E43" s="6">
        <v>15048.2027415831</v>
      </c>
      <c r="F43" s="7">
        <v>53634.969688046425</v>
      </c>
      <c r="G43" s="59">
        <v>93245</v>
      </c>
      <c r="H43" s="6">
        <v>10172</v>
      </c>
      <c r="I43" s="7">
        <v>36134</v>
      </c>
      <c r="J43" s="7">
        <v>74601</v>
      </c>
      <c r="K43" s="7">
        <v>9720</v>
      </c>
      <c r="L43" s="7">
        <v>34949</v>
      </c>
      <c r="M43" s="55">
        <f>ROUND(D43/G43*100-100,2)</f>
        <v>71.19</v>
      </c>
      <c r="N43" s="55">
        <f t="shared" ref="N43" si="27">ROUND(E43/H43*100-100,2)</f>
        <v>47.94</v>
      </c>
      <c r="O43" s="55">
        <f t="shared" ref="O43" si="28">ROUND(F43/I43*100-100,2)</f>
        <v>48.43</v>
      </c>
      <c r="P43" s="55">
        <f>ROUND(D43/J43*100-100,2)</f>
        <v>113.97</v>
      </c>
      <c r="Q43" s="55">
        <f t="shared" si="26"/>
        <v>54.82</v>
      </c>
      <c r="R43" s="55">
        <f t="shared" si="26"/>
        <v>53.47</v>
      </c>
      <c r="S43" s="15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0</v>
      </c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15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4"/>
      <c r="E47" s="7">
        <f t="shared" ref="E47:I47" si="29">SUM(E48,E49,E53,E64,E68,E72,E73,E74,E75,E80,E89,E90,E91,E92,E93,E95,E94)</f>
        <v>80405.787263510894</v>
      </c>
      <c r="F47" s="7">
        <f t="shared" si="29"/>
        <v>286781.05712221091</v>
      </c>
      <c r="G47" s="54"/>
      <c r="H47" s="7">
        <f t="shared" si="29"/>
        <v>89400</v>
      </c>
      <c r="I47" s="7">
        <f t="shared" si="29"/>
        <v>318433</v>
      </c>
      <c r="J47" s="54"/>
      <c r="K47" s="7">
        <f t="shared" ref="K47:L47" si="30">SUM(K48,K49,K53,K64,K68,K72,K73,K74,K75,K80,K89,K90,K91,K92,K93,K95,K94)</f>
        <v>108817</v>
      </c>
      <c r="L47" s="7">
        <f t="shared" si="30"/>
        <v>391254</v>
      </c>
      <c r="M47" s="54"/>
      <c r="N47" s="55">
        <f t="shared" ref="N47:N53" si="31">ROUND(E47/H47*100-100,2)</f>
        <v>-10.06</v>
      </c>
      <c r="O47" s="55">
        <f t="shared" ref="O47:O53" si="32">ROUND(F47/I47*100-100,2)</f>
        <v>-9.94</v>
      </c>
      <c r="P47" s="54"/>
      <c r="Q47" s="55">
        <f t="shared" ref="Q47:R53" si="33">ROUND(E47/K47*100-100,2)</f>
        <v>-26.11</v>
      </c>
      <c r="R47" s="55">
        <f t="shared" si="33"/>
        <v>-26.7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183.25154900000013</v>
      </c>
      <c r="E48" s="6">
        <v>1444.7738783691991</v>
      </c>
      <c r="F48" s="7">
        <v>5153.5938934705264</v>
      </c>
      <c r="G48" s="6">
        <v>177</v>
      </c>
      <c r="H48" s="7">
        <v>1160</v>
      </c>
      <c r="I48" s="7">
        <v>4131</v>
      </c>
      <c r="J48" s="7">
        <v>261</v>
      </c>
      <c r="K48" s="7">
        <v>1481</v>
      </c>
      <c r="L48" s="7">
        <v>5325</v>
      </c>
      <c r="M48" s="55">
        <f>ROUND(D48/G48*100-100,2)</f>
        <v>3.53</v>
      </c>
      <c r="N48" s="55">
        <f t="shared" si="31"/>
        <v>24.55</v>
      </c>
      <c r="O48" s="55">
        <f t="shared" si="32"/>
        <v>24.75</v>
      </c>
      <c r="P48" s="55">
        <f>ROUND(D48/J48*100-100,2)</f>
        <v>-29.79</v>
      </c>
      <c r="Q48" s="55">
        <f t="shared" si="33"/>
        <v>-2.4500000000000002</v>
      </c>
      <c r="R48" s="55">
        <f t="shared" si="33"/>
        <v>-3.22</v>
      </c>
      <c r="S48" s="15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54"/>
      <c r="E49" s="7">
        <f t="shared" ref="E49:I49" si="34">SUM(E50:E52)</f>
        <v>7981.3852583495009</v>
      </c>
      <c r="F49" s="7">
        <f t="shared" si="34"/>
        <v>28469.30751211023</v>
      </c>
      <c r="G49" s="54" t="s">
        <v>115</v>
      </c>
      <c r="H49" s="7">
        <f t="shared" si="34"/>
        <v>8886</v>
      </c>
      <c r="I49" s="7">
        <f t="shared" si="34"/>
        <v>31652</v>
      </c>
      <c r="J49" s="54" t="s">
        <v>115</v>
      </c>
      <c r="K49" s="7">
        <f t="shared" ref="K49:L49" si="35">SUM(K50:K52)</f>
        <v>8971</v>
      </c>
      <c r="L49" s="7">
        <f t="shared" si="35"/>
        <v>32256</v>
      </c>
      <c r="M49" s="54" t="s">
        <v>4</v>
      </c>
      <c r="N49" s="55">
        <f t="shared" si="31"/>
        <v>-10.18</v>
      </c>
      <c r="O49" s="55">
        <f t="shared" si="32"/>
        <v>-10.06</v>
      </c>
      <c r="P49" s="54" t="s">
        <v>4</v>
      </c>
      <c r="Q49" s="55">
        <f t="shared" si="33"/>
        <v>-11.03</v>
      </c>
      <c r="R49" s="55">
        <f t="shared" si="33"/>
        <v>-11.74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311</v>
      </c>
      <c r="E50" s="6">
        <v>4783.5982337532005</v>
      </c>
      <c r="F50" s="7">
        <v>17063.108383812214</v>
      </c>
      <c r="G50" s="7">
        <v>351</v>
      </c>
      <c r="H50" s="7">
        <v>5389</v>
      </c>
      <c r="I50" s="7">
        <v>19197</v>
      </c>
      <c r="J50" s="7">
        <v>331</v>
      </c>
      <c r="K50" s="7">
        <v>5453</v>
      </c>
      <c r="L50" s="7">
        <v>19608</v>
      </c>
      <c r="M50" s="55">
        <f t="shared" ref="M50:M51" si="36">ROUND(D50/G50*100-100,2)</f>
        <v>-11.4</v>
      </c>
      <c r="N50" s="55">
        <f t="shared" si="31"/>
        <v>-11.23</v>
      </c>
      <c r="O50" s="55">
        <f t="shared" si="32"/>
        <v>-11.12</v>
      </c>
      <c r="P50" s="55">
        <f>ROUND(D50/J50*100-100,2)</f>
        <v>-6.04</v>
      </c>
      <c r="Q50" s="55">
        <f t="shared" si="33"/>
        <v>-12.28</v>
      </c>
      <c r="R50" s="55">
        <f t="shared" si="33"/>
        <v>-12.98</v>
      </c>
      <c r="S50" s="15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6">
        <v>57</v>
      </c>
      <c r="E51" s="6">
        <v>1044.3391883531999</v>
      </c>
      <c r="F51" s="7">
        <v>3725.1931459227062</v>
      </c>
      <c r="G51" s="6">
        <v>70</v>
      </c>
      <c r="H51" s="6">
        <v>1305</v>
      </c>
      <c r="I51" s="7">
        <v>4646</v>
      </c>
      <c r="J51" s="7">
        <v>73</v>
      </c>
      <c r="K51" s="7">
        <v>1496</v>
      </c>
      <c r="L51" s="7">
        <v>5378</v>
      </c>
      <c r="M51" s="55">
        <f t="shared" si="36"/>
        <v>-18.57</v>
      </c>
      <c r="N51" s="55">
        <f t="shared" si="31"/>
        <v>-19.97</v>
      </c>
      <c r="O51" s="55">
        <f t="shared" si="32"/>
        <v>-19.82</v>
      </c>
      <c r="P51" s="55">
        <f>ROUND(D51/J51*100-100,2)</f>
        <v>-21.92</v>
      </c>
      <c r="Q51" s="55">
        <f t="shared" si="33"/>
        <v>-30.19</v>
      </c>
      <c r="R51" s="55">
        <f t="shared" si="33"/>
        <v>-30.73</v>
      </c>
      <c r="S51" s="15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54"/>
      <c r="E52" s="6">
        <v>2153.4478362431005</v>
      </c>
      <c r="F52" s="7">
        <v>7681.0059823753099</v>
      </c>
      <c r="G52" s="54"/>
      <c r="H52" s="6">
        <v>2192</v>
      </c>
      <c r="I52" s="7">
        <v>7809</v>
      </c>
      <c r="J52" s="54"/>
      <c r="K52" s="7">
        <v>2022</v>
      </c>
      <c r="L52" s="7">
        <v>7270</v>
      </c>
      <c r="M52" s="54" t="s">
        <v>4</v>
      </c>
      <c r="N52" s="55">
        <f t="shared" si="31"/>
        <v>-1.76</v>
      </c>
      <c r="O52" s="55">
        <f t="shared" si="32"/>
        <v>-1.64</v>
      </c>
      <c r="P52" s="54" t="s">
        <v>4</v>
      </c>
      <c r="Q52" s="55">
        <f t="shared" si="33"/>
        <v>6.5</v>
      </c>
      <c r="R52" s="55">
        <f t="shared" si="33"/>
        <v>5.65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955.6934399999999</v>
      </c>
      <c r="E53" s="6">
        <v>2647.9480913979992</v>
      </c>
      <c r="F53" s="7">
        <v>9446.6457537739716</v>
      </c>
      <c r="G53" s="6">
        <v>756</v>
      </c>
      <c r="H53" s="6">
        <v>2765</v>
      </c>
      <c r="I53" s="7">
        <v>9851</v>
      </c>
      <c r="J53" s="7">
        <v>608</v>
      </c>
      <c r="K53" s="7">
        <v>2895</v>
      </c>
      <c r="L53" s="7">
        <v>10410</v>
      </c>
      <c r="M53" s="55">
        <f>ROUND(D53/G53*100-100,2)</f>
        <v>26.41</v>
      </c>
      <c r="N53" s="55">
        <f t="shared" si="31"/>
        <v>-4.2300000000000004</v>
      </c>
      <c r="O53" s="55">
        <f t="shared" si="32"/>
        <v>-4.0999999999999996</v>
      </c>
      <c r="P53" s="55">
        <f>ROUND(D53/J53*100-100,2)</f>
        <v>57.19</v>
      </c>
      <c r="Q53" s="55">
        <f t="shared" si="33"/>
        <v>-8.5299999999999994</v>
      </c>
      <c r="R53" s="55">
        <f t="shared" si="33"/>
        <v>-9.25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0" t="s">
        <v>119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W57" s="11"/>
    </row>
    <row r="58" spans="1:24" x14ac:dyDescent="0.5">
      <c r="E58" s="2"/>
      <c r="H58" s="2"/>
      <c r="K58" s="2"/>
      <c r="O58" s="26" t="s">
        <v>103</v>
      </c>
      <c r="W58" s="11"/>
    </row>
    <row r="59" spans="1:24" x14ac:dyDescent="0.5">
      <c r="E59" s="2"/>
      <c r="H59" s="2"/>
      <c r="K59" s="2"/>
      <c r="O59" s="26" t="s">
        <v>107</v>
      </c>
      <c r="W59" s="11"/>
    </row>
    <row r="60" spans="1:24" x14ac:dyDescent="0.5">
      <c r="A60" s="27"/>
      <c r="B60" s="108" t="s">
        <v>95</v>
      </c>
      <c r="C60" s="28" t="s">
        <v>92</v>
      </c>
      <c r="D60" s="101" t="s">
        <v>120</v>
      </c>
      <c r="E60" s="102"/>
      <c r="F60" s="103"/>
      <c r="G60" s="101" t="s">
        <v>129</v>
      </c>
      <c r="H60" s="102"/>
      <c r="I60" s="103"/>
      <c r="J60" s="29" t="s">
        <v>121</v>
      </c>
      <c r="K60" s="30"/>
      <c r="L60" s="31"/>
      <c r="M60" s="32"/>
      <c r="N60" s="33" t="s">
        <v>122</v>
      </c>
      <c r="O60" s="34"/>
      <c r="P60" s="35"/>
      <c r="Q60" s="35"/>
      <c r="R60" s="36" t="s">
        <v>0</v>
      </c>
      <c r="W60" s="11"/>
    </row>
    <row r="61" spans="1:24" x14ac:dyDescent="0.5">
      <c r="A61" s="37" t="s">
        <v>1</v>
      </c>
      <c r="B61" s="109"/>
      <c r="C61" s="12" t="s">
        <v>93</v>
      </c>
      <c r="D61" s="38" t="s">
        <v>94</v>
      </c>
      <c r="E61" s="104" t="s">
        <v>98</v>
      </c>
      <c r="F61" s="105"/>
      <c r="G61" s="38"/>
      <c r="H61" s="104" t="s">
        <v>98</v>
      </c>
      <c r="I61" s="105"/>
      <c r="J61" s="39"/>
      <c r="K61" s="104" t="s">
        <v>98</v>
      </c>
      <c r="L61" s="105"/>
      <c r="M61" s="97" t="s">
        <v>130</v>
      </c>
      <c r="N61" s="98"/>
      <c r="O61" s="99"/>
      <c r="P61" s="97" t="s">
        <v>123</v>
      </c>
      <c r="Q61" s="98"/>
      <c r="R61" s="98"/>
      <c r="W61" s="11"/>
    </row>
    <row r="62" spans="1:24" x14ac:dyDescent="0.5">
      <c r="A62" s="40" t="s">
        <v>2</v>
      </c>
      <c r="B62" s="109"/>
      <c r="C62" s="12" t="s">
        <v>96</v>
      </c>
      <c r="D62" s="41" t="s">
        <v>97</v>
      </c>
      <c r="E62" s="106"/>
      <c r="F62" s="107"/>
      <c r="G62" s="41" t="s">
        <v>97</v>
      </c>
      <c r="H62" s="106"/>
      <c r="I62" s="107"/>
      <c r="J62" s="42" t="s">
        <v>97</v>
      </c>
      <c r="K62" s="106"/>
      <c r="L62" s="107"/>
      <c r="M62" s="42" t="s">
        <v>97</v>
      </c>
      <c r="N62" s="97" t="s">
        <v>98</v>
      </c>
      <c r="O62" s="99"/>
      <c r="P62" s="42" t="s">
        <v>97</v>
      </c>
      <c r="Q62" s="97" t="s">
        <v>98</v>
      </c>
      <c r="R62" s="98"/>
      <c r="W62" s="11"/>
    </row>
    <row r="63" spans="1:24" x14ac:dyDescent="0.5">
      <c r="A63" s="43"/>
      <c r="B63" s="110"/>
      <c r="C63" s="44" t="s">
        <v>99</v>
      </c>
      <c r="D63" s="65"/>
      <c r="E63" s="45" t="s">
        <v>100</v>
      </c>
      <c r="F63" s="46" t="s">
        <v>101</v>
      </c>
      <c r="G63" s="65"/>
      <c r="H63" s="45" t="s">
        <v>100</v>
      </c>
      <c r="I63" s="46" t="s">
        <v>101</v>
      </c>
      <c r="J63" s="47"/>
      <c r="K63" s="45" t="s">
        <v>100</v>
      </c>
      <c r="L63" s="46" t="s">
        <v>102</v>
      </c>
      <c r="M63" s="48"/>
      <c r="N63" s="49" t="s">
        <v>104</v>
      </c>
      <c r="O63" s="50" t="s">
        <v>102</v>
      </c>
      <c r="P63" s="48"/>
      <c r="Q63" s="47" t="s">
        <v>104</v>
      </c>
      <c r="R63" s="51" t="s">
        <v>102</v>
      </c>
      <c r="T63" s="66"/>
      <c r="U63" s="66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54"/>
      <c r="E64" s="7">
        <f t="shared" ref="E64:I64" si="37">SUM(E65:E67)</f>
        <v>12416.01976242459</v>
      </c>
      <c r="F64" s="7">
        <f t="shared" si="37"/>
        <v>44289.203849349127</v>
      </c>
      <c r="G64" s="54" t="s">
        <v>115</v>
      </c>
      <c r="H64" s="7">
        <f t="shared" si="37"/>
        <v>13609</v>
      </c>
      <c r="I64" s="7">
        <f t="shared" si="37"/>
        <v>48476</v>
      </c>
      <c r="J64" s="54" t="s">
        <v>115</v>
      </c>
      <c r="K64" s="7">
        <f t="shared" ref="K64:L64" si="38">SUM(K65:K67)</f>
        <v>14599</v>
      </c>
      <c r="L64" s="7">
        <f t="shared" si="38"/>
        <v>52493</v>
      </c>
      <c r="M64" s="54" t="s">
        <v>4</v>
      </c>
      <c r="N64" s="54">
        <f t="shared" ref="N64:N75" si="39">ROUND(E64/H64*100-100,2)</f>
        <v>-8.77</v>
      </c>
      <c r="O64" s="54">
        <f t="shared" ref="O64:O75" si="40">ROUND(F64/I64*100-100,2)</f>
        <v>-8.64</v>
      </c>
      <c r="P64" s="54" t="s">
        <v>4</v>
      </c>
      <c r="Q64" s="54">
        <f t="shared" ref="Q64:Q75" si="41">ROUND(E64/K64*100-100,2)</f>
        <v>-14.95</v>
      </c>
      <c r="R64" s="54">
        <f t="shared" ref="R64:R75" si="42">ROUND(F64/L64*100-100,2)</f>
        <v>-15.63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229</v>
      </c>
      <c r="E65" s="13">
        <v>6010.9776239520952</v>
      </c>
      <c r="F65" s="7">
        <v>21443.570447494109</v>
      </c>
      <c r="G65" s="13">
        <v>245</v>
      </c>
      <c r="H65" s="13">
        <v>6461</v>
      </c>
      <c r="I65" s="7">
        <v>23016</v>
      </c>
      <c r="J65" s="7">
        <v>146</v>
      </c>
      <c r="K65" s="7">
        <v>5998</v>
      </c>
      <c r="L65" s="7">
        <v>21567</v>
      </c>
      <c r="M65" s="54">
        <f>ROUND(D65/G65*100-100,2)</f>
        <v>-6.53</v>
      </c>
      <c r="N65" s="54">
        <f t="shared" si="39"/>
        <v>-6.97</v>
      </c>
      <c r="O65" s="54">
        <f t="shared" si="40"/>
        <v>-6.83</v>
      </c>
      <c r="P65" s="54">
        <f>ROUND(D65/J65*100-100,2)</f>
        <v>56.85</v>
      </c>
      <c r="Q65" s="54">
        <f t="shared" si="41"/>
        <v>0.22</v>
      </c>
      <c r="R65" s="54">
        <f t="shared" si="42"/>
        <v>-0.56999999999999995</v>
      </c>
      <c r="S65" s="15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3">
        <v>690</v>
      </c>
      <c r="E66" s="13">
        <v>6090.9431132329946</v>
      </c>
      <c r="F66" s="7">
        <v>21725.323777776564</v>
      </c>
      <c r="G66" s="13">
        <v>763</v>
      </c>
      <c r="H66" s="13">
        <v>6878</v>
      </c>
      <c r="I66" s="7">
        <v>24498</v>
      </c>
      <c r="J66" s="7">
        <v>933</v>
      </c>
      <c r="K66" s="7">
        <v>8268</v>
      </c>
      <c r="L66" s="7">
        <v>29729</v>
      </c>
      <c r="M66" s="54">
        <f>ROUND(D66/G66*100-100,2)</f>
        <v>-9.57</v>
      </c>
      <c r="N66" s="54">
        <f t="shared" si="39"/>
        <v>-11.44</v>
      </c>
      <c r="O66" s="54">
        <f t="shared" si="40"/>
        <v>-11.32</v>
      </c>
      <c r="P66" s="54">
        <f>ROUND(D66/J66*100-100,2)</f>
        <v>-26.05</v>
      </c>
      <c r="Q66" s="54">
        <f t="shared" si="41"/>
        <v>-26.33</v>
      </c>
      <c r="R66" s="54">
        <f t="shared" si="42"/>
        <v>-26.92</v>
      </c>
      <c r="S66" s="15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54"/>
      <c r="E67" s="13">
        <v>314.09902523950007</v>
      </c>
      <c r="F67" s="7">
        <v>1120.3096240784532</v>
      </c>
      <c r="G67" s="54" t="s">
        <v>115</v>
      </c>
      <c r="H67" s="13">
        <v>270</v>
      </c>
      <c r="I67" s="7">
        <v>962</v>
      </c>
      <c r="J67" s="54" t="s">
        <v>115</v>
      </c>
      <c r="K67" s="7">
        <v>333</v>
      </c>
      <c r="L67" s="7">
        <v>1197</v>
      </c>
      <c r="M67" s="54" t="s">
        <v>56</v>
      </c>
      <c r="N67" s="54">
        <f t="shared" si="39"/>
        <v>16.329999999999998</v>
      </c>
      <c r="O67" s="54">
        <f t="shared" si="40"/>
        <v>16.46</v>
      </c>
      <c r="P67" s="54" t="s">
        <v>56</v>
      </c>
      <c r="Q67" s="54">
        <f t="shared" si="41"/>
        <v>-5.68</v>
      </c>
      <c r="R67" s="54">
        <f t="shared" si="42"/>
        <v>-6.41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43">SUM(D69:D71)</f>
        <v>1984.9453020000001</v>
      </c>
      <c r="E68" s="7">
        <f t="shared" si="43"/>
        <v>5273.7328746047015</v>
      </c>
      <c r="F68" s="7">
        <f t="shared" si="43"/>
        <v>18813.624056295506</v>
      </c>
      <c r="G68" s="7">
        <f t="shared" si="43"/>
        <v>2218</v>
      </c>
      <c r="H68" s="7">
        <f t="shared" si="43"/>
        <v>3891</v>
      </c>
      <c r="I68" s="7">
        <f t="shared" si="43"/>
        <v>13863</v>
      </c>
      <c r="J68" s="7">
        <f t="shared" si="43"/>
        <v>1940</v>
      </c>
      <c r="K68" s="7">
        <f t="shared" si="43"/>
        <v>4844</v>
      </c>
      <c r="L68" s="7">
        <f t="shared" si="43"/>
        <v>17417</v>
      </c>
      <c r="M68" s="54">
        <f>ROUND(D68/G68*100-100,2)</f>
        <v>-10.51</v>
      </c>
      <c r="N68" s="54">
        <f t="shared" si="39"/>
        <v>35.54</v>
      </c>
      <c r="O68" s="54">
        <f t="shared" si="40"/>
        <v>35.71</v>
      </c>
      <c r="P68" s="54">
        <f>ROUND(D68/J68*100-100,2)</f>
        <v>2.3199999999999998</v>
      </c>
      <c r="Q68" s="54">
        <f t="shared" si="41"/>
        <v>8.8699999999999992</v>
      </c>
      <c r="R68" s="54">
        <f t="shared" si="42"/>
        <v>8.02</v>
      </c>
      <c r="S68" s="15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1027.1434019999999</v>
      </c>
      <c r="E69" s="13">
        <v>4089.5999090441014</v>
      </c>
      <c r="F69" s="7">
        <v>14589.976608475434</v>
      </c>
      <c r="G69" s="13">
        <v>644</v>
      </c>
      <c r="H69" s="13">
        <v>2611</v>
      </c>
      <c r="I69" s="7">
        <v>9303</v>
      </c>
      <c r="J69" s="7">
        <v>807</v>
      </c>
      <c r="K69" s="7">
        <v>3695</v>
      </c>
      <c r="L69" s="7">
        <v>13284</v>
      </c>
      <c r="M69" s="54">
        <f>ROUND(D69/G69*100-100,2)</f>
        <v>59.49</v>
      </c>
      <c r="N69" s="54">
        <f t="shared" si="39"/>
        <v>56.63</v>
      </c>
      <c r="O69" s="54">
        <f t="shared" si="40"/>
        <v>56.83</v>
      </c>
      <c r="P69" s="54">
        <f>ROUND(D69/J69*100-100,2)</f>
        <v>27.28</v>
      </c>
      <c r="Q69" s="54">
        <f t="shared" si="41"/>
        <v>10.68</v>
      </c>
      <c r="R69" s="54">
        <f t="shared" si="42"/>
        <v>9.83</v>
      </c>
      <c r="S69" s="15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12.48</v>
      </c>
      <c r="E70" s="13">
        <v>72.611636851599997</v>
      </c>
      <c r="F70" s="7">
        <v>259.00817654225068</v>
      </c>
      <c r="G70" s="13">
        <v>6</v>
      </c>
      <c r="H70" s="13">
        <v>29</v>
      </c>
      <c r="I70" s="7">
        <v>103</v>
      </c>
      <c r="J70" s="7">
        <v>14</v>
      </c>
      <c r="K70" s="7">
        <v>88</v>
      </c>
      <c r="L70" s="7">
        <v>318</v>
      </c>
      <c r="M70" s="54">
        <f>ROUND(D70/G70*100-100,2)</f>
        <v>108</v>
      </c>
      <c r="N70" s="54">
        <f t="shared" ref="N70" si="44">ROUND(E70/H70*100-100,2)</f>
        <v>150.38</v>
      </c>
      <c r="O70" s="54">
        <f t="shared" ref="O70" si="45">ROUND(F70/I70*100-100,2)</f>
        <v>151.46</v>
      </c>
      <c r="P70" s="54">
        <f>ROUND(D70/J70*100-100,2)</f>
        <v>-10.86</v>
      </c>
      <c r="Q70" s="54">
        <f t="shared" ref="Q70" si="46">ROUND(E70/K70*100-100,2)</f>
        <v>-17.489999999999998</v>
      </c>
      <c r="R70" s="54">
        <f t="shared" ref="R70" si="47">ROUND(F70/L70*100-100,2)</f>
        <v>-18.55</v>
      </c>
      <c r="S70" s="15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945.32190000000003</v>
      </c>
      <c r="E71" s="13">
        <v>1111.5213287089998</v>
      </c>
      <c r="F71" s="7">
        <v>3964.6392712778215</v>
      </c>
      <c r="G71" s="13">
        <v>1568</v>
      </c>
      <c r="H71" s="13">
        <v>1251</v>
      </c>
      <c r="I71" s="7">
        <v>4457</v>
      </c>
      <c r="J71" s="7">
        <v>1119</v>
      </c>
      <c r="K71" s="7">
        <v>1061</v>
      </c>
      <c r="L71" s="7">
        <v>3815</v>
      </c>
      <c r="M71" s="54">
        <f>ROUND(D71/G71*100-100,2)</f>
        <v>-39.71</v>
      </c>
      <c r="N71" s="54">
        <f t="shared" si="39"/>
        <v>-11.15</v>
      </c>
      <c r="O71" s="54">
        <f t="shared" si="40"/>
        <v>-11.05</v>
      </c>
      <c r="P71" s="54">
        <f>ROUND(D71/J71*100-100,2)</f>
        <v>-15.52</v>
      </c>
      <c r="Q71" s="54">
        <f t="shared" si="41"/>
        <v>4.76</v>
      </c>
      <c r="R71" s="54">
        <f t="shared" si="42"/>
        <v>3.92</v>
      </c>
      <c r="S71" s="15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4"/>
      <c r="E72" s="13">
        <v>9312.8317792165053</v>
      </c>
      <c r="F72" s="7">
        <v>33218.187609027584</v>
      </c>
      <c r="G72" s="54" t="s">
        <v>115</v>
      </c>
      <c r="H72" s="13">
        <v>10373</v>
      </c>
      <c r="I72" s="7">
        <v>36952</v>
      </c>
      <c r="J72" s="54" t="s">
        <v>115</v>
      </c>
      <c r="K72" s="7">
        <v>10924</v>
      </c>
      <c r="L72" s="7">
        <v>39279</v>
      </c>
      <c r="M72" s="54" t="s">
        <v>56</v>
      </c>
      <c r="N72" s="54">
        <f t="shared" si="39"/>
        <v>-10.220000000000001</v>
      </c>
      <c r="O72" s="54">
        <f t="shared" si="40"/>
        <v>-10.1</v>
      </c>
      <c r="P72" s="54" t="s">
        <v>4</v>
      </c>
      <c r="Q72" s="54">
        <f t="shared" si="41"/>
        <v>-14.75</v>
      </c>
      <c r="R72" s="54">
        <f t="shared" si="42"/>
        <v>-15.43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4"/>
      <c r="E73" s="13">
        <v>1325.4756780109001</v>
      </c>
      <c r="F73" s="7">
        <v>4727.4980129652822</v>
      </c>
      <c r="G73" s="54" t="s">
        <v>115</v>
      </c>
      <c r="H73" s="13">
        <v>1126</v>
      </c>
      <c r="I73" s="7">
        <v>4012</v>
      </c>
      <c r="J73" s="54" t="s">
        <v>115</v>
      </c>
      <c r="K73" s="7">
        <v>1323</v>
      </c>
      <c r="L73" s="7">
        <v>4756</v>
      </c>
      <c r="M73" s="54" t="s">
        <v>56</v>
      </c>
      <c r="N73" s="54">
        <f t="shared" si="39"/>
        <v>17.72</v>
      </c>
      <c r="O73" s="54">
        <f t="shared" si="40"/>
        <v>17.829999999999998</v>
      </c>
      <c r="P73" s="54" t="s">
        <v>4</v>
      </c>
      <c r="Q73" s="54">
        <f t="shared" si="41"/>
        <v>0.19</v>
      </c>
      <c r="R73" s="54">
        <f t="shared" si="42"/>
        <v>-0.6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181.33125000000001</v>
      </c>
      <c r="E74" s="13">
        <v>108.5990293424</v>
      </c>
      <c r="F74" s="7">
        <v>387.45498867294947</v>
      </c>
      <c r="G74" s="13">
        <v>151</v>
      </c>
      <c r="H74" s="13">
        <v>134</v>
      </c>
      <c r="I74" s="7">
        <v>478</v>
      </c>
      <c r="J74" s="7">
        <v>80</v>
      </c>
      <c r="K74" s="7">
        <v>71</v>
      </c>
      <c r="L74" s="7">
        <v>255</v>
      </c>
      <c r="M74" s="54">
        <f>ROUND(D74/G74*100-100,2)</f>
        <v>20.09</v>
      </c>
      <c r="N74" s="54">
        <f t="shared" si="39"/>
        <v>-18.96</v>
      </c>
      <c r="O74" s="54">
        <f t="shared" si="40"/>
        <v>-18.940000000000001</v>
      </c>
      <c r="P74" s="54">
        <f>ROUND(D74/J74*100-100,2)</f>
        <v>126.66</v>
      </c>
      <c r="Q74" s="54">
        <f t="shared" si="41"/>
        <v>52.96</v>
      </c>
      <c r="R74" s="54">
        <f t="shared" si="42"/>
        <v>51.94</v>
      </c>
      <c r="S74" s="15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54"/>
      <c r="E75" s="7">
        <f t="shared" ref="E75:I75" si="48">SUM(E76:E79)</f>
        <v>24561.098848332502</v>
      </c>
      <c r="F75" s="7">
        <f t="shared" si="48"/>
        <v>87603.193279590312</v>
      </c>
      <c r="G75" s="54" t="s">
        <v>115</v>
      </c>
      <c r="H75" s="7">
        <f t="shared" si="48"/>
        <v>30775</v>
      </c>
      <c r="I75" s="7">
        <f t="shared" si="48"/>
        <v>109616</v>
      </c>
      <c r="J75" s="54" t="s">
        <v>115</v>
      </c>
      <c r="K75" s="7">
        <f t="shared" ref="K75:L75" si="49">SUM(K76:K79)</f>
        <v>42496</v>
      </c>
      <c r="L75" s="7">
        <f t="shared" si="49"/>
        <v>152797</v>
      </c>
      <c r="M75" s="54" t="s">
        <v>56</v>
      </c>
      <c r="N75" s="54">
        <f t="shared" si="39"/>
        <v>-20.190000000000001</v>
      </c>
      <c r="O75" s="54">
        <f t="shared" si="40"/>
        <v>-20.079999999999998</v>
      </c>
      <c r="P75" s="54"/>
      <c r="Q75" s="54">
        <f t="shared" si="41"/>
        <v>-42.2</v>
      </c>
      <c r="R75" s="54">
        <f t="shared" si="42"/>
        <v>-42.67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17913.6999187</v>
      </c>
      <c r="E77" s="13">
        <v>5756.310342282899</v>
      </c>
      <c r="F77" s="7">
        <v>20530.014810314835</v>
      </c>
      <c r="G77" s="13">
        <v>18956</v>
      </c>
      <c r="H77" s="13">
        <v>5880</v>
      </c>
      <c r="I77" s="7">
        <v>20945</v>
      </c>
      <c r="J77" s="7">
        <v>30470</v>
      </c>
      <c r="K77" s="7">
        <v>9223</v>
      </c>
      <c r="L77" s="7">
        <v>33163</v>
      </c>
      <c r="M77" s="54">
        <f t="shared" ref="M77:O78" si="50">ROUND(D77/G77*100-100,2)</f>
        <v>-5.5</v>
      </c>
      <c r="N77" s="54">
        <f t="shared" si="50"/>
        <v>-2.1</v>
      </c>
      <c r="O77" s="54">
        <f t="shared" si="50"/>
        <v>-1.98</v>
      </c>
      <c r="P77" s="54">
        <f>ROUND(D77/J77*100-100,2)</f>
        <v>-41.21</v>
      </c>
      <c r="Q77" s="54">
        <f t="shared" ref="P77:R78" si="51">ROUND(E77/K77*100-100,2)</f>
        <v>-37.590000000000003</v>
      </c>
      <c r="R77" s="54">
        <f t="shared" si="51"/>
        <v>-38.090000000000003</v>
      </c>
      <c r="S77" s="15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5578.0642001999968</v>
      </c>
      <c r="E78" s="13">
        <v>7438.7177017484064</v>
      </c>
      <c r="F78" s="7">
        <v>26536.006033293899</v>
      </c>
      <c r="G78" s="13">
        <v>5418</v>
      </c>
      <c r="H78" s="13">
        <v>5974</v>
      </c>
      <c r="I78" s="7">
        <v>21279</v>
      </c>
      <c r="J78" s="7">
        <v>19106</v>
      </c>
      <c r="K78" s="7">
        <v>17634</v>
      </c>
      <c r="L78" s="7">
        <v>63403</v>
      </c>
      <c r="M78" s="54">
        <f t="shared" si="50"/>
        <v>2.95</v>
      </c>
      <c r="N78" s="54">
        <f t="shared" si="50"/>
        <v>24.52</v>
      </c>
      <c r="O78" s="54">
        <f t="shared" si="50"/>
        <v>24.71</v>
      </c>
      <c r="P78" s="54">
        <f t="shared" si="51"/>
        <v>-70.8</v>
      </c>
      <c r="Q78" s="54">
        <f t="shared" si="51"/>
        <v>-57.82</v>
      </c>
      <c r="R78" s="54">
        <f t="shared" si="51"/>
        <v>-58.15</v>
      </c>
      <c r="S78" s="15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54" t="s">
        <v>115</v>
      </c>
      <c r="E79" s="13">
        <v>11366.070804301196</v>
      </c>
      <c r="F79" s="7">
        <v>40537.172435981585</v>
      </c>
      <c r="G79" s="54" t="s">
        <v>115</v>
      </c>
      <c r="H79" s="13">
        <v>18921</v>
      </c>
      <c r="I79" s="7">
        <v>67392</v>
      </c>
      <c r="J79" s="54" t="s">
        <v>115</v>
      </c>
      <c r="K79" s="7">
        <v>15639</v>
      </c>
      <c r="L79" s="7">
        <v>56231</v>
      </c>
      <c r="M79" s="54" t="s">
        <v>56</v>
      </c>
      <c r="N79" s="54">
        <f t="shared" ref="N79:O83" si="52">ROUND(E79/H79*100-100,2)</f>
        <v>-39.93</v>
      </c>
      <c r="O79" s="54">
        <f t="shared" si="52"/>
        <v>-39.85</v>
      </c>
      <c r="P79" s="54" t="s">
        <v>56</v>
      </c>
      <c r="Q79" s="54">
        <f t="shared" ref="P79:R83" si="53">ROUND(E79/K79*100-100,2)</f>
        <v>-27.32</v>
      </c>
      <c r="R79" s="54">
        <f t="shared" si="53"/>
        <v>-27.91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4"/>
      <c r="E80" s="7">
        <f t="shared" ref="E80:I80" si="54">SUM(E81:E88)</f>
        <v>8111.6193077985981</v>
      </c>
      <c r="F80" s="7">
        <f t="shared" si="54"/>
        <v>28925.309432687394</v>
      </c>
      <c r="G80" s="54" t="s">
        <v>115</v>
      </c>
      <c r="H80" s="7">
        <f t="shared" si="54"/>
        <v>11182</v>
      </c>
      <c r="I80" s="7">
        <f t="shared" si="54"/>
        <v>39826</v>
      </c>
      <c r="J80" s="54" t="s">
        <v>115</v>
      </c>
      <c r="K80" s="7">
        <f t="shared" ref="K80:L80" si="55">SUM(K81:K88)</f>
        <v>10966</v>
      </c>
      <c r="L80" s="7">
        <f t="shared" si="55"/>
        <v>39428</v>
      </c>
      <c r="M80" s="54" t="s">
        <v>56</v>
      </c>
      <c r="N80" s="54">
        <f t="shared" si="52"/>
        <v>-27.46</v>
      </c>
      <c r="O80" s="54">
        <f t="shared" si="52"/>
        <v>-27.37</v>
      </c>
      <c r="P80" s="54" t="s">
        <v>56</v>
      </c>
      <c r="Q80" s="54">
        <f t="shared" si="53"/>
        <v>-26.03</v>
      </c>
      <c r="R80" s="54">
        <f t="shared" si="53"/>
        <v>-26.64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64</v>
      </c>
      <c r="E81" s="13">
        <v>347.19344964970003</v>
      </c>
      <c r="F81" s="7">
        <v>1238.1833416998577</v>
      </c>
      <c r="G81" s="13">
        <v>66</v>
      </c>
      <c r="H81" s="13">
        <v>360</v>
      </c>
      <c r="I81" s="7">
        <v>1284</v>
      </c>
      <c r="J81" s="7">
        <v>103</v>
      </c>
      <c r="K81" s="7">
        <v>647</v>
      </c>
      <c r="L81" s="7">
        <v>2326</v>
      </c>
      <c r="M81" s="54">
        <f>ROUND(D81/G81*100-100,2)</f>
        <v>-3.03</v>
      </c>
      <c r="N81" s="54">
        <f t="shared" si="52"/>
        <v>-3.56</v>
      </c>
      <c r="O81" s="54">
        <f t="shared" si="52"/>
        <v>-3.57</v>
      </c>
      <c r="P81" s="54">
        <f t="shared" si="53"/>
        <v>-37.86</v>
      </c>
      <c r="Q81" s="54">
        <f t="shared" si="53"/>
        <v>-46.34</v>
      </c>
      <c r="R81" s="54">
        <f t="shared" si="53"/>
        <v>-46.77</v>
      </c>
      <c r="S81" s="15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54" t="s">
        <v>115</v>
      </c>
      <c r="E82" s="13">
        <v>503.39713981520003</v>
      </c>
      <c r="F82" s="7">
        <v>1794.3475072195984</v>
      </c>
      <c r="G82" s="54" t="s">
        <v>115</v>
      </c>
      <c r="H82" s="13">
        <v>356</v>
      </c>
      <c r="I82" s="7">
        <v>1269</v>
      </c>
      <c r="J82" s="54" t="s">
        <v>115</v>
      </c>
      <c r="K82" s="7">
        <v>483</v>
      </c>
      <c r="L82" s="7">
        <v>1738</v>
      </c>
      <c r="M82" s="54" t="s">
        <v>56</v>
      </c>
      <c r="N82" s="54">
        <f t="shared" si="52"/>
        <v>41.4</v>
      </c>
      <c r="O82" s="54">
        <f t="shared" si="52"/>
        <v>41.4</v>
      </c>
      <c r="P82" s="54"/>
      <c r="Q82" s="54">
        <f t="shared" si="53"/>
        <v>4.22</v>
      </c>
      <c r="R82" s="54">
        <f t="shared" si="53"/>
        <v>3.24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4" t="s">
        <v>115</v>
      </c>
      <c r="E83" s="7">
        <v>2264.9999269599994</v>
      </c>
      <c r="F83" s="7">
        <v>8073.4537359295355</v>
      </c>
      <c r="G83" s="54" t="s">
        <v>115</v>
      </c>
      <c r="H83" s="7">
        <v>2227</v>
      </c>
      <c r="I83" s="7">
        <v>7930</v>
      </c>
      <c r="J83" s="54" t="s">
        <v>115</v>
      </c>
      <c r="K83" s="7">
        <v>3039</v>
      </c>
      <c r="L83" s="7">
        <v>10926</v>
      </c>
      <c r="M83" s="54" t="s">
        <v>56</v>
      </c>
      <c r="N83" s="54">
        <f t="shared" si="52"/>
        <v>1.71</v>
      </c>
      <c r="O83" s="54">
        <f t="shared" si="52"/>
        <v>1.81</v>
      </c>
      <c r="P83" s="54" t="s">
        <v>56</v>
      </c>
      <c r="Q83" s="54">
        <f t="shared" si="53"/>
        <v>-25.47</v>
      </c>
      <c r="R83" s="54">
        <f t="shared" si="53"/>
        <v>-26.11</v>
      </c>
      <c r="T83" s="9"/>
      <c r="U83" s="9"/>
      <c r="W83" s="11"/>
    </row>
    <row r="84" spans="1:23" x14ac:dyDescent="0.5">
      <c r="B84" s="3" t="s">
        <v>80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4" t="s">
        <v>115</v>
      </c>
      <c r="E85" s="7">
        <v>1173.6882149264002</v>
      </c>
      <c r="F85" s="7">
        <v>4185.8692833484547</v>
      </c>
      <c r="G85" s="54" t="s">
        <v>115</v>
      </c>
      <c r="H85" s="7">
        <v>806</v>
      </c>
      <c r="I85" s="7">
        <v>2869</v>
      </c>
      <c r="J85" s="54" t="s">
        <v>115</v>
      </c>
      <c r="K85" s="7">
        <v>1147</v>
      </c>
      <c r="L85" s="7">
        <v>4124</v>
      </c>
      <c r="M85" s="54" t="s">
        <v>56</v>
      </c>
      <c r="N85" s="54">
        <f t="shared" ref="N85:N95" si="56">ROUND(E85/H85*100-100,2)</f>
        <v>45.62</v>
      </c>
      <c r="O85" s="54">
        <f t="shared" ref="O85:O95" si="57">ROUND(F85/I85*100-100,2)</f>
        <v>45.9</v>
      </c>
      <c r="P85" s="54" t="s">
        <v>56</v>
      </c>
      <c r="Q85" s="54">
        <f t="shared" ref="Q85:Q95" si="58">ROUND(E85/K85*100-100,2)</f>
        <v>2.33</v>
      </c>
      <c r="R85" s="54">
        <f t="shared" ref="R85:R95" si="59">ROUND(F85/L85*100-100,2)</f>
        <v>1.5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4" t="s">
        <v>115</v>
      </c>
      <c r="E86" s="13">
        <v>454.83292077959999</v>
      </c>
      <c r="F86" s="7">
        <v>1621.8381118678037</v>
      </c>
      <c r="G86" s="54" t="s">
        <v>115</v>
      </c>
      <c r="H86" s="13">
        <v>484</v>
      </c>
      <c r="I86" s="7">
        <v>1725</v>
      </c>
      <c r="J86" s="54" t="s">
        <v>115</v>
      </c>
      <c r="K86" s="7">
        <v>545</v>
      </c>
      <c r="L86" s="7">
        <v>1958</v>
      </c>
      <c r="M86" s="54" t="s">
        <v>56</v>
      </c>
      <c r="N86" s="54">
        <f t="shared" si="56"/>
        <v>-6.03</v>
      </c>
      <c r="O86" s="54">
        <f t="shared" si="57"/>
        <v>-5.98</v>
      </c>
      <c r="P86" s="54" t="s">
        <v>56</v>
      </c>
      <c r="Q86" s="54">
        <f t="shared" si="58"/>
        <v>-16.54</v>
      </c>
      <c r="R86" s="54">
        <f t="shared" si="59"/>
        <v>-17.170000000000002</v>
      </c>
      <c r="T86" s="9"/>
      <c r="U86" s="9"/>
      <c r="W86" s="11"/>
    </row>
    <row r="87" spans="1:23" x14ac:dyDescent="0.5">
      <c r="B87" s="3" t="s">
        <v>113</v>
      </c>
      <c r="C87" s="12" t="s">
        <v>77</v>
      </c>
      <c r="D87" s="13">
        <v>1482.3375899999999</v>
      </c>
      <c r="E87" s="13">
        <v>2380.3064899751994</v>
      </c>
      <c r="F87" s="7">
        <v>8490.5132502139586</v>
      </c>
      <c r="G87" s="7">
        <v>2027</v>
      </c>
      <c r="H87" s="13">
        <v>3273</v>
      </c>
      <c r="I87" s="7">
        <v>11659</v>
      </c>
      <c r="J87" s="7">
        <v>1762</v>
      </c>
      <c r="K87" s="7">
        <v>2918</v>
      </c>
      <c r="L87" s="7">
        <v>10493</v>
      </c>
      <c r="M87" s="54">
        <f>ROUND(D87/G87*100-100,2)</f>
        <v>-26.87</v>
      </c>
      <c r="N87" s="54">
        <f t="shared" si="56"/>
        <v>-27.27</v>
      </c>
      <c r="O87" s="54">
        <f t="shared" si="57"/>
        <v>-27.18</v>
      </c>
      <c r="P87" s="54">
        <f t="shared" ref="P87" si="60">ROUND(D87/J87*100-100,2)</f>
        <v>-15.87</v>
      </c>
      <c r="Q87" s="54">
        <f t="shared" si="58"/>
        <v>-18.43</v>
      </c>
      <c r="R87" s="54">
        <f t="shared" si="59"/>
        <v>-19.079999999999998</v>
      </c>
      <c r="S87" s="15"/>
      <c r="T87" s="9"/>
      <c r="U87" s="9"/>
      <c r="W87" s="11"/>
    </row>
    <row r="88" spans="1:23" x14ac:dyDescent="0.5">
      <c r="B88" s="3" t="s">
        <v>114</v>
      </c>
      <c r="C88" s="12" t="s">
        <v>7</v>
      </c>
      <c r="D88" s="54" t="s">
        <v>115</v>
      </c>
      <c r="E88" s="13">
        <v>987.2011656924999</v>
      </c>
      <c r="F88" s="7">
        <v>3521.1042024081871</v>
      </c>
      <c r="G88" s="54" t="s">
        <v>115</v>
      </c>
      <c r="H88" s="13">
        <v>3676</v>
      </c>
      <c r="I88" s="7">
        <v>13090</v>
      </c>
      <c r="J88" s="54" t="s">
        <v>115</v>
      </c>
      <c r="K88" s="7">
        <v>2187</v>
      </c>
      <c r="L88" s="7">
        <v>7863</v>
      </c>
      <c r="M88" s="54" t="s">
        <v>56</v>
      </c>
      <c r="N88" s="54">
        <f t="shared" si="56"/>
        <v>-73.14</v>
      </c>
      <c r="O88" s="54">
        <f t="shared" si="57"/>
        <v>-73.099999999999994</v>
      </c>
      <c r="P88" s="54" t="s">
        <v>56</v>
      </c>
      <c r="Q88" s="54">
        <f t="shared" si="58"/>
        <v>-54.86</v>
      </c>
      <c r="R88" s="54">
        <f t="shared" si="59"/>
        <v>-55.22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110</v>
      </c>
      <c r="D89" s="13">
        <v>50.346262699999969</v>
      </c>
      <c r="E89" s="13">
        <v>149.63993877729999</v>
      </c>
      <c r="F89" s="7">
        <v>533.72241148613671</v>
      </c>
      <c r="G89" s="7">
        <v>68</v>
      </c>
      <c r="H89" s="13">
        <v>131</v>
      </c>
      <c r="I89" s="7">
        <v>465</v>
      </c>
      <c r="J89" s="7">
        <v>54</v>
      </c>
      <c r="K89" s="7">
        <v>90</v>
      </c>
      <c r="L89" s="7">
        <v>323</v>
      </c>
      <c r="M89" s="54">
        <f>ROUND(D89/G89*100-100,2)</f>
        <v>-25.96</v>
      </c>
      <c r="N89" s="54">
        <f t="shared" si="56"/>
        <v>14.23</v>
      </c>
      <c r="O89" s="54">
        <f t="shared" si="57"/>
        <v>14.78</v>
      </c>
      <c r="P89" s="54">
        <f t="shared" ref="P89" si="61">ROUND(D89/J89*100-100,2)</f>
        <v>-6.77</v>
      </c>
      <c r="Q89" s="54">
        <f t="shared" si="58"/>
        <v>66.27</v>
      </c>
      <c r="R89" s="54">
        <f t="shared" si="59"/>
        <v>65.239999999999995</v>
      </c>
      <c r="S89" s="15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54" t="s">
        <v>115</v>
      </c>
      <c r="E90" s="13">
        <v>155.22195951640001</v>
      </c>
      <c r="F90" s="7">
        <v>553.69705877262493</v>
      </c>
      <c r="G90" s="54" t="s">
        <v>115</v>
      </c>
      <c r="H90" s="13">
        <v>12</v>
      </c>
      <c r="I90" s="7">
        <v>42</v>
      </c>
      <c r="J90" s="54" t="s">
        <v>115</v>
      </c>
      <c r="K90" s="7">
        <v>219</v>
      </c>
      <c r="L90" s="7">
        <v>787</v>
      </c>
      <c r="M90" s="54" t="s">
        <v>56</v>
      </c>
      <c r="N90" s="54">
        <f t="shared" si="56"/>
        <v>1193.52</v>
      </c>
      <c r="O90" s="54">
        <f t="shared" si="57"/>
        <v>1218.33</v>
      </c>
      <c r="P90" s="54" t="s">
        <v>56</v>
      </c>
      <c r="Q90" s="54">
        <f t="shared" si="58"/>
        <v>-29.12</v>
      </c>
      <c r="R90" s="54">
        <f t="shared" si="59"/>
        <v>-29.64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7">
        <v>111.002</v>
      </c>
      <c r="E91" s="13">
        <v>198.9106011602</v>
      </c>
      <c r="F91" s="7">
        <v>709.64570286843411</v>
      </c>
      <c r="G91" s="7">
        <v>84</v>
      </c>
      <c r="H91" s="13">
        <v>190</v>
      </c>
      <c r="I91" s="7">
        <v>678</v>
      </c>
      <c r="J91" s="7">
        <v>63</v>
      </c>
      <c r="K91" s="7">
        <v>157</v>
      </c>
      <c r="L91" s="7">
        <v>563</v>
      </c>
      <c r="M91" s="54">
        <f t="shared" ref="M91:M92" si="62">ROUND(D91/G91*100-100,2)</f>
        <v>32.15</v>
      </c>
      <c r="N91" s="54">
        <f t="shared" si="56"/>
        <v>4.6900000000000004</v>
      </c>
      <c r="O91" s="54">
        <f t="shared" si="57"/>
        <v>4.67</v>
      </c>
      <c r="P91" s="54">
        <f t="shared" ref="P91:P92" si="63">ROUND(D91/J91*100-100,2)</f>
        <v>76.19</v>
      </c>
      <c r="Q91" s="54">
        <f t="shared" si="58"/>
        <v>26.69</v>
      </c>
      <c r="R91" s="54">
        <f t="shared" si="59"/>
        <v>26.05</v>
      </c>
      <c r="S91" s="15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67">
        <v>970.50045</v>
      </c>
      <c r="E92" s="13">
        <v>40.9793595995</v>
      </c>
      <c r="F92" s="7">
        <v>146.13318517570156</v>
      </c>
      <c r="G92" s="7">
        <v>1244</v>
      </c>
      <c r="H92" s="13">
        <v>37</v>
      </c>
      <c r="I92" s="7">
        <v>132</v>
      </c>
      <c r="J92" s="7">
        <v>1715</v>
      </c>
      <c r="K92" s="7">
        <v>58</v>
      </c>
      <c r="L92" s="7">
        <v>209</v>
      </c>
      <c r="M92" s="54">
        <f t="shared" si="62"/>
        <v>-21.99</v>
      </c>
      <c r="N92" s="54">
        <f t="shared" si="56"/>
        <v>10.76</v>
      </c>
      <c r="O92" s="54">
        <f t="shared" si="57"/>
        <v>10.71</v>
      </c>
      <c r="P92" s="54">
        <f t="shared" si="63"/>
        <v>-43.41</v>
      </c>
      <c r="Q92" s="54">
        <f t="shared" si="58"/>
        <v>-29.35</v>
      </c>
      <c r="R92" s="54">
        <f t="shared" si="59"/>
        <v>-30.08</v>
      </c>
      <c r="S92" s="15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54" t="s">
        <v>115</v>
      </c>
      <c r="E93" s="7">
        <v>0</v>
      </c>
      <c r="F93" s="7">
        <v>0</v>
      </c>
      <c r="G93" s="54" t="s">
        <v>115</v>
      </c>
      <c r="H93" s="7">
        <v>0</v>
      </c>
      <c r="I93" s="7">
        <v>0</v>
      </c>
      <c r="J93" s="54" t="s">
        <v>115</v>
      </c>
      <c r="K93" s="7">
        <v>56</v>
      </c>
      <c r="L93" s="7">
        <v>200</v>
      </c>
      <c r="M93" s="54" t="s">
        <v>115</v>
      </c>
      <c r="N93" s="54">
        <v>0</v>
      </c>
      <c r="O93" s="54">
        <v>0</v>
      </c>
      <c r="P93" s="54" t="s">
        <v>115</v>
      </c>
      <c r="Q93" s="54">
        <f t="shared" ref="Q93" si="64">ROUND(E93/K93*100-100,2)</f>
        <v>-100</v>
      </c>
      <c r="R93" s="54">
        <f t="shared" ref="R93" si="65">ROUND(F93/L93*100-100,2)</f>
        <v>-100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561422.41</v>
      </c>
      <c r="E94" s="13">
        <v>6181.7942538050002</v>
      </c>
      <c r="F94" s="7">
        <v>22035.115459072887</v>
      </c>
      <c r="G94" s="7">
        <v>415150</v>
      </c>
      <c r="H94" s="7">
        <v>4668</v>
      </c>
      <c r="I94" s="7">
        <v>16617</v>
      </c>
      <c r="J94" s="7">
        <v>952067</v>
      </c>
      <c r="K94" s="7">
        <v>8872</v>
      </c>
      <c r="L94" s="7">
        <v>31898</v>
      </c>
      <c r="M94" s="54">
        <f t="shared" ref="M94:M95" si="66">ROUND(D94/G94*100-100,2)</f>
        <v>35.229999999999997</v>
      </c>
      <c r="N94" s="54">
        <f t="shared" si="56"/>
        <v>32.43</v>
      </c>
      <c r="O94" s="54">
        <f t="shared" si="57"/>
        <v>32.61</v>
      </c>
      <c r="P94" s="54">
        <f t="shared" ref="P94:P95" si="67">ROUND(D94/J94*100-100,2)</f>
        <v>-41.03</v>
      </c>
      <c r="Q94" s="54">
        <f t="shared" si="58"/>
        <v>-30.32</v>
      </c>
      <c r="R94" s="54">
        <f t="shared" si="59"/>
        <v>-30.92</v>
      </c>
      <c r="S94" s="15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983.85050000000001</v>
      </c>
      <c r="E95" s="13">
        <v>495.75664280559999</v>
      </c>
      <c r="F95" s="7">
        <v>1768.7249168922324</v>
      </c>
      <c r="G95" s="7">
        <v>954</v>
      </c>
      <c r="H95" s="13">
        <v>461</v>
      </c>
      <c r="I95" s="7">
        <v>1642</v>
      </c>
      <c r="J95" s="7">
        <v>1756</v>
      </c>
      <c r="K95" s="7">
        <v>795</v>
      </c>
      <c r="L95" s="7">
        <v>2858</v>
      </c>
      <c r="M95" s="54">
        <f t="shared" si="66"/>
        <v>3.13</v>
      </c>
      <c r="N95" s="54">
        <f t="shared" si="56"/>
        <v>7.54</v>
      </c>
      <c r="O95" s="54">
        <f t="shared" si="57"/>
        <v>7.72</v>
      </c>
      <c r="P95" s="54">
        <f t="shared" si="67"/>
        <v>-43.97</v>
      </c>
      <c r="Q95" s="54">
        <f t="shared" si="58"/>
        <v>-37.64</v>
      </c>
      <c r="R95" s="54">
        <f t="shared" si="59"/>
        <v>-38.11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I97" si="68">E8-SUM(E10,E26,E41,E47)</f>
        <v>48013.642305706046</v>
      </c>
      <c r="F97" s="7">
        <f t="shared" si="68"/>
        <v>171369.73517804686</v>
      </c>
      <c r="G97" s="2"/>
      <c r="H97" s="7">
        <f t="shared" si="68"/>
        <v>62518</v>
      </c>
      <c r="I97" s="7">
        <f t="shared" si="68"/>
        <v>222660</v>
      </c>
      <c r="J97" s="7"/>
      <c r="K97" s="7">
        <f t="shared" ref="K97:L97" si="69">K8-SUM(K10,K26,K41,K47)</f>
        <v>56305</v>
      </c>
      <c r="L97" s="7">
        <f t="shared" si="69"/>
        <v>202444</v>
      </c>
      <c r="M97" s="54"/>
      <c r="N97" s="54">
        <f t="shared" ref="N97" si="70">ROUND(E97/H97*100-100,2)</f>
        <v>-23.2</v>
      </c>
      <c r="O97" s="54">
        <f t="shared" ref="O97" si="71">ROUND(F97/I97*100-100,2)</f>
        <v>-23.04</v>
      </c>
      <c r="P97" s="54"/>
      <c r="Q97" s="54">
        <f t="shared" ref="Q97" si="72">ROUND(E97/K97*100-100,2)</f>
        <v>-14.73</v>
      </c>
      <c r="R97" s="54">
        <f t="shared" ref="R97" si="73">ROUND(F97/L97*100-100,2)</f>
        <v>-15.35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8"/>
      <c r="K98" s="68"/>
      <c r="L98" s="68"/>
      <c r="M98" s="61"/>
      <c r="N98" s="64"/>
      <c r="O98" s="64"/>
      <c r="P98" s="63"/>
      <c r="Q98" s="61"/>
      <c r="R98" s="63"/>
    </row>
    <row r="99" spans="1:23" x14ac:dyDescent="0.5">
      <c r="B99" s="96" t="s">
        <v>117</v>
      </c>
      <c r="C99" s="96"/>
      <c r="D99" s="96"/>
      <c r="E99" s="96"/>
      <c r="F99" s="96"/>
      <c r="G99" s="96"/>
      <c r="H99" s="96"/>
      <c r="K99" s="69"/>
      <c r="L99" s="69"/>
    </row>
    <row r="100" spans="1:23" x14ac:dyDescent="0.5">
      <c r="B100" s="96" t="s">
        <v>116</v>
      </c>
      <c r="C100" s="96"/>
      <c r="D100" s="96"/>
      <c r="E100" s="96"/>
      <c r="F100" s="96"/>
      <c r="G100" s="96"/>
      <c r="H100" s="96"/>
      <c r="K100" s="70"/>
      <c r="L100" s="70"/>
    </row>
    <row r="101" spans="1:23" ht="21" customHeight="1" x14ac:dyDescent="0.5">
      <c r="B101" s="111" t="s">
        <v>118</v>
      </c>
      <c r="C101" s="111"/>
      <c r="D101" s="111"/>
      <c r="E101" s="111"/>
      <c r="F101" s="111"/>
      <c r="G101" s="111"/>
      <c r="H101" s="111"/>
      <c r="I101" s="8"/>
      <c r="K101" s="70"/>
      <c r="L101" s="70"/>
    </row>
    <row r="102" spans="1:23" x14ac:dyDescent="0.5">
      <c r="I102" s="8"/>
      <c r="K102" s="70"/>
      <c r="L102" s="70"/>
    </row>
    <row r="103" spans="1:23" x14ac:dyDescent="0.5">
      <c r="C103" s="3"/>
      <c r="D103" s="8"/>
      <c r="E103" s="8"/>
      <c r="F103" s="8"/>
      <c r="G103" s="12"/>
      <c r="H103" s="8"/>
      <c r="I103" s="8"/>
      <c r="K103" s="70"/>
      <c r="L103" s="70"/>
    </row>
    <row r="104" spans="1:23" x14ac:dyDescent="0.5">
      <c r="A104" s="100" t="s">
        <v>124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N104" s="78"/>
      <c r="O104" s="78"/>
      <c r="P104" s="78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109</v>
      </c>
      <c r="K106" s="2"/>
    </row>
    <row r="107" spans="1:23" x14ac:dyDescent="0.5">
      <c r="E107" s="2"/>
      <c r="H107" s="2"/>
      <c r="I107" s="3" t="s">
        <v>108</v>
      </c>
      <c r="J107" s="61"/>
      <c r="K107" s="4"/>
      <c r="L107" s="61"/>
    </row>
    <row r="108" spans="1:23" x14ac:dyDescent="0.5">
      <c r="A108" s="71"/>
      <c r="B108" s="72"/>
      <c r="C108" s="28" t="s">
        <v>92</v>
      </c>
      <c r="D108" s="97" t="s">
        <v>125</v>
      </c>
      <c r="E108" s="98"/>
      <c r="F108" s="99"/>
      <c r="G108" s="97" t="s">
        <v>126</v>
      </c>
      <c r="H108" s="98"/>
      <c r="I108" s="99"/>
      <c r="J108" s="73" t="s">
        <v>127</v>
      </c>
      <c r="K108" s="2"/>
    </row>
    <row r="109" spans="1:23" x14ac:dyDescent="0.5">
      <c r="A109" s="1" t="s">
        <v>1</v>
      </c>
      <c r="B109" s="74"/>
      <c r="C109" s="12" t="s">
        <v>93</v>
      </c>
      <c r="D109" s="38"/>
      <c r="E109" s="2"/>
      <c r="F109" s="37"/>
      <c r="H109" s="18"/>
      <c r="J109" s="75" t="s">
        <v>128</v>
      </c>
      <c r="K109" s="4"/>
      <c r="L109" s="61"/>
    </row>
    <row r="110" spans="1:23" x14ac:dyDescent="0.5">
      <c r="A110" s="3" t="s">
        <v>2</v>
      </c>
      <c r="B110" s="74" t="s">
        <v>95</v>
      </c>
      <c r="C110" s="12" t="s">
        <v>96</v>
      </c>
      <c r="D110" s="41" t="s">
        <v>97</v>
      </c>
      <c r="E110" s="112" t="s">
        <v>98</v>
      </c>
      <c r="F110" s="113"/>
      <c r="G110" s="41" t="s">
        <v>97</v>
      </c>
      <c r="H110" s="112" t="s">
        <v>98</v>
      </c>
      <c r="I110" s="113"/>
      <c r="J110" s="41" t="s">
        <v>97</v>
      </c>
      <c r="K110" s="97" t="s">
        <v>98</v>
      </c>
      <c r="L110" s="98"/>
    </row>
    <row r="111" spans="1:23" x14ac:dyDescent="0.5">
      <c r="A111" s="61"/>
      <c r="B111" s="65"/>
      <c r="C111" s="44" t="s">
        <v>99</v>
      </c>
      <c r="D111" s="65"/>
      <c r="E111" s="45" t="s">
        <v>100</v>
      </c>
      <c r="F111" s="46" t="s">
        <v>101</v>
      </c>
      <c r="G111" s="76"/>
      <c r="H111" s="45" t="s">
        <v>100</v>
      </c>
      <c r="I111" s="46" t="s">
        <v>102</v>
      </c>
      <c r="J111" s="77"/>
      <c r="K111" s="45" t="s">
        <v>100</v>
      </c>
      <c r="L111" s="51" t="s">
        <v>102</v>
      </c>
    </row>
    <row r="112" spans="1:23" x14ac:dyDescent="0.5">
      <c r="A112" s="3"/>
      <c r="B112" s="3" t="s">
        <v>3</v>
      </c>
      <c r="D112" s="78"/>
      <c r="E112" s="78">
        <v>4265642</v>
      </c>
      <c r="F112" s="78">
        <v>15135296.763233904</v>
      </c>
      <c r="H112" s="22">
        <v>4625449</v>
      </c>
      <c r="I112" s="22">
        <v>16631424</v>
      </c>
      <c r="J112" s="54"/>
      <c r="K112" s="54">
        <f>ROUND(E112/H112*100-100,2)</f>
        <v>-7.78</v>
      </c>
      <c r="L112" s="54">
        <f>ROUND(F112/I112*100-100,2)</f>
        <v>-9</v>
      </c>
      <c r="M112" s="79"/>
      <c r="N112" s="80"/>
      <c r="O112" s="80"/>
    </row>
    <row r="113" spans="1:17" x14ac:dyDescent="0.5">
      <c r="A113" s="3"/>
      <c r="D113" s="78"/>
      <c r="E113" s="78"/>
      <c r="F113" s="78"/>
      <c r="G113" s="22"/>
      <c r="H113" s="78"/>
      <c r="I113" s="78"/>
      <c r="J113" s="54"/>
      <c r="K113" s="54"/>
      <c r="L113" s="54"/>
      <c r="M113" s="79"/>
      <c r="N113" s="80"/>
      <c r="O113" s="80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666321.38028059574</v>
      </c>
      <c r="F114" s="7">
        <f>SUM(F115,F118:F128)</f>
        <v>2364553.7012370192</v>
      </c>
      <c r="G114" s="57"/>
      <c r="H114" s="7">
        <f>SUM(H115,H118:H128)</f>
        <v>1101193</v>
      </c>
      <c r="I114" s="7">
        <f>SUM(I115,I118:I128)</f>
        <v>3959970</v>
      </c>
      <c r="J114" s="54"/>
      <c r="K114" s="54">
        <f>ROUND(E114/H114*100-100,2)</f>
        <v>-39.49</v>
      </c>
      <c r="L114" s="54">
        <f>ROUND(F114/I114*100-100,2)</f>
        <v>-40.29</v>
      </c>
      <c r="M114" s="79"/>
      <c r="N114" s="80"/>
      <c r="O114" s="80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74">SUM(D116:D117)</f>
        <v>1822248.1165996999</v>
      </c>
      <c r="E115" s="7">
        <f t="shared" si="74"/>
        <v>264779.33585921337</v>
      </c>
      <c r="F115" s="7">
        <f t="shared" si="74"/>
        <v>939543.25746241759</v>
      </c>
      <c r="G115" s="7">
        <f t="shared" ref="G115:I115" si="75">SUM(G116:G117)</f>
        <v>3059594</v>
      </c>
      <c r="H115" s="7">
        <f t="shared" si="75"/>
        <v>521471</v>
      </c>
      <c r="I115" s="7">
        <f t="shared" si="75"/>
        <v>1875347</v>
      </c>
      <c r="J115" s="54">
        <f>ROUND(D115/G115*100-100,2)</f>
        <v>-40.44</v>
      </c>
      <c r="K115" s="54">
        <f>ROUND(E115/H115*100-100,2)</f>
        <v>-49.22</v>
      </c>
      <c r="L115" s="54">
        <f>ROUND(F115/I115*100-100,2)</f>
        <v>-49.9</v>
      </c>
      <c r="M115" s="79"/>
      <c r="N115" s="81"/>
      <c r="O115" s="81"/>
    </row>
    <row r="116" spans="1:17" x14ac:dyDescent="0.5">
      <c r="B116" s="3" t="s">
        <v>10</v>
      </c>
      <c r="C116" s="12" t="s">
        <v>9</v>
      </c>
      <c r="D116" s="78">
        <v>250268.86612999998</v>
      </c>
      <c r="E116" s="78">
        <v>78471.979506125092</v>
      </c>
      <c r="F116" s="78">
        <v>278265.78382617608</v>
      </c>
      <c r="G116" s="22">
        <v>416525</v>
      </c>
      <c r="H116" s="22">
        <v>120681</v>
      </c>
      <c r="I116" s="22">
        <v>433815</v>
      </c>
      <c r="J116" s="54">
        <f t="shared" ref="J116:J120" si="76">ROUND(D116/G116*100-100,2)</f>
        <v>-39.92</v>
      </c>
      <c r="K116" s="54">
        <f t="shared" ref="K116:L120" si="77">ROUND(E116/H116*100-100,2)</f>
        <v>-34.979999999999997</v>
      </c>
      <c r="L116" s="54">
        <f t="shared" si="77"/>
        <v>-35.86</v>
      </c>
      <c r="M116" s="9"/>
      <c r="N116" s="9"/>
      <c r="O116" s="81"/>
    </row>
    <row r="117" spans="1:17" x14ac:dyDescent="0.5">
      <c r="B117" s="3" t="s">
        <v>11</v>
      </c>
      <c r="C117" s="12" t="s">
        <v>9</v>
      </c>
      <c r="D117" s="78">
        <v>1571979.2504697</v>
      </c>
      <c r="E117" s="78">
        <v>186307.35635308828</v>
      </c>
      <c r="F117" s="78">
        <v>661277.47363624151</v>
      </c>
      <c r="G117" s="22">
        <v>2643069</v>
      </c>
      <c r="H117" s="22">
        <v>400790</v>
      </c>
      <c r="I117" s="22">
        <v>1441532</v>
      </c>
      <c r="J117" s="54">
        <f t="shared" si="76"/>
        <v>-40.520000000000003</v>
      </c>
      <c r="K117" s="54">
        <f t="shared" si="77"/>
        <v>-53.51</v>
      </c>
      <c r="L117" s="54">
        <f t="shared" si="77"/>
        <v>-54.13</v>
      </c>
      <c r="M117" s="9"/>
      <c r="N117" s="9"/>
      <c r="O117" s="81"/>
    </row>
    <row r="118" spans="1:17" x14ac:dyDescent="0.5">
      <c r="A118" s="8"/>
      <c r="B118" s="3" t="s">
        <v>12</v>
      </c>
      <c r="C118" s="12" t="s">
        <v>9</v>
      </c>
      <c r="D118" s="78">
        <v>94977.646509999991</v>
      </c>
      <c r="E118" s="78">
        <v>61478.240449862598</v>
      </c>
      <c r="F118" s="78">
        <v>218459.12459430503</v>
      </c>
      <c r="G118" s="22">
        <v>94746</v>
      </c>
      <c r="H118" s="22">
        <v>56160</v>
      </c>
      <c r="I118" s="22">
        <v>201996</v>
      </c>
      <c r="J118" s="54">
        <f t="shared" si="76"/>
        <v>0.24</v>
      </c>
      <c r="K118" s="54">
        <f t="shared" si="77"/>
        <v>9.4700000000000006</v>
      </c>
      <c r="L118" s="54">
        <f t="shared" si="77"/>
        <v>8.15</v>
      </c>
      <c r="M118" s="9"/>
      <c r="N118" s="9"/>
      <c r="O118" s="81"/>
    </row>
    <row r="119" spans="1:17" x14ac:dyDescent="0.5">
      <c r="A119" s="8"/>
      <c r="B119" s="3" t="s">
        <v>13</v>
      </c>
      <c r="C119" s="12" t="s">
        <v>9</v>
      </c>
      <c r="D119" s="78">
        <v>322220.99511379999</v>
      </c>
      <c r="E119" s="78">
        <v>52350.257271137401</v>
      </c>
      <c r="F119" s="78">
        <v>185502.8313569595</v>
      </c>
      <c r="G119" s="22">
        <v>308667</v>
      </c>
      <c r="H119" s="22">
        <v>47036</v>
      </c>
      <c r="I119" s="22">
        <v>169084</v>
      </c>
      <c r="J119" s="54">
        <f t="shared" si="76"/>
        <v>4.3899999999999997</v>
      </c>
      <c r="K119" s="54">
        <f t="shared" si="77"/>
        <v>11.3</v>
      </c>
      <c r="L119" s="54">
        <f t="shared" si="77"/>
        <v>9.7100000000000009</v>
      </c>
      <c r="M119" s="9"/>
      <c r="N119" s="9"/>
      <c r="O119" s="81"/>
    </row>
    <row r="120" spans="1:17" x14ac:dyDescent="0.5">
      <c r="A120" s="8"/>
      <c r="B120" s="3" t="s">
        <v>14</v>
      </c>
      <c r="C120" s="12" t="s">
        <v>9</v>
      </c>
      <c r="D120" s="78">
        <v>267043.68978449999</v>
      </c>
      <c r="E120" s="78">
        <v>23306.9128417459</v>
      </c>
      <c r="F120" s="78">
        <v>82702.944755147168</v>
      </c>
      <c r="G120" s="22">
        <v>395048</v>
      </c>
      <c r="H120" s="22">
        <v>36399</v>
      </c>
      <c r="I120" s="22">
        <v>130859</v>
      </c>
      <c r="J120" s="54">
        <f t="shared" si="76"/>
        <v>-32.4</v>
      </c>
      <c r="K120" s="54">
        <f t="shared" si="77"/>
        <v>-35.97</v>
      </c>
      <c r="L120" s="54">
        <f t="shared" si="77"/>
        <v>-36.799999999999997</v>
      </c>
      <c r="M120" s="9"/>
      <c r="N120" s="9"/>
      <c r="O120" s="81"/>
    </row>
    <row r="121" spans="1:17" x14ac:dyDescent="0.5">
      <c r="A121" s="8"/>
      <c r="B121" s="3" t="s">
        <v>105</v>
      </c>
      <c r="C121" s="12" t="s">
        <v>9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54">
        <v>0</v>
      </c>
      <c r="K121" s="54">
        <v>0</v>
      </c>
      <c r="L121" s="54">
        <v>0</v>
      </c>
      <c r="M121" s="9"/>
      <c r="N121" s="9"/>
      <c r="O121" s="81"/>
    </row>
    <row r="122" spans="1:17" x14ac:dyDescent="0.5">
      <c r="A122" s="8"/>
      <c r="B122" s="3" t="s">
        <v>15</v>
      </c>
      <c r="C122" s="12" t="s">
        <v>9</v>
      </c>
      <c r="D122" s="78">
        <v>25970.583900000001</v>
      </c>
      <c r="E122" s="78">
        <v>21711.292644581201</v>
      </c>
      <c r="F122" s="78">
        <v>77183.752825829637</v>
      </c>
      <c r="G122" s="22">
        <v>24468</v>
      </c>
      <c r="H122" s="22">
        <v>25437</v>
      </c>
      <c r="I122" s="22">
        <v>91478</v>
      </c>
      <c r="J122" s="54">
        <f>ROUND(D122/G122*100-100,2)</f>
        <v>6.14</v>
      </c>
      <c r="K122" s="54">
        <f>ROUND(E122/H122*100-100,2)</f>
        <v>-14.65</v>
      </c>
      <c r="L122" s="54">
        <f>ROUND(F122/I122*100-100,2)</f>
        <v>-15.63</v>
      </c>
      <c r="M122" s="9"/>
      <c r="N122" s="9"/>
      <c r="O122" s="81"/>
    </row>
    <row r="123" spans="1:17" x14ac:dyDescent="0.5">
      <c r="A123" s="8"/>
      <c r="B123" s="3" t="s">
        <v>16</v>
      </c>
      <c r="C123" s="12" t="s">
        <v>9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54">
        <v>0</v>
      </c>
      <c r="K123" s="54">
        <v>0</v>
      </c>
      <c r="L123" s="54">
        <v>0</v>
      </c>
      <c r="M123" s="9"/>
      <c r="N123" s="9"/>
      <c r="O123" s="81"/>
    </row>
    <row r="124" spans="1:17" x14ac:dyDescent="0.5">
      <c r="A124" s="8"/>
      <c r="B124" s="3" t="s">
        <v>17</v>
      </c>
      <c r="C124" s="12" t="s">
        <v>9</v>
      </c>
      <c r="D124" s="78">
        <v>14883.5701739</v>
      </c>
      <c r="E124" s="78">
        <v>12842.382981593499</v>
      </c>
      <c r="F124" s="78">
        <v>45593.714148303407</v>
      </c>
      <c r="G124" s="22">
        <v>13694</v>
      </c>
      <c r="H124" s="22">
        <v>13402</v>
      </c>
      <c r="I124" s="22">
        <v>48191</v>
      </c>
      <c r="J124" s="54">
        <f t="shared" ref="J124:L125" si="78">ROUND(D124/G124*100-100,2)</f>
        <v>8.69</v>
      </c>
      <c r="K124" s="54">
        <f t="shared" si="78"/>
        <v>-4.18</v>
      </c>
      <c r="L124" s="54">
        <f t="shared" si="78"/>
        <v>-5.39</v>
      </c>
      <c r="M124" s="9"/>
      <c r="N124" s="9"/>
      <c r="O124" s="81"/>
    </row>
    <row r="125" spans="1:17" x14ac:dyDescent="0.5">
      <c r="A125" s="8"/>
      <c r="B125" s="3" t="s">
        <v>18</v>
      </c>
      <c r="C125" s="12" t="s">
        <v>9</v>
      </c>
      <c r="D125" s="78">
        <v>99297.228892599989</v>
      </c>
      <c r="E125" s="78">
        <v>30953.0842890106</v>
      </c>
      <c r="F125" s="78">
        <v>110063.05690545135</v>
      </c>
      <c r="G125" s="22">
        <v>249919</v>
      </c>
      <c r="H125" s="22">
        <v>84475</v>
      </c>
      <c r="I125" s="22">
        <v>303873</v>
      </c>
      <c r="J125" s="54">
        <f t="shared" si="78"/>
        <v>-60.27</v>
      </c>
      <c r="K125" s="54">
        <f t="shared" si="78"/>
        <v>-63.36</v>
      </c>
      <c r="L125" s="54">
        <f t="shared" si="78"/>
        <v>-63.78</v>
      </c>
      <c r="M125" s="9"/>
      <c r="N125" s="9"/>
      <c r="O125" s="81"/>
    </row>
    <row r="126" spans="1:17" x14ac:dyDescent="0.5">
      <c r="A126" s="8"/>
      <c r="B126" s="3" t="s">
        <v>19</v>
      </c>
      <c r="C126" s="12" t="s">
        <v>9</v>
      </c>
      <c r="D126" s="78">
        <v>0</v>
      </c>
      <c r="E126" s="78">
        <v>0</v>
      </c>
      <c r="F126" s="78">
        <v>0</v>
      </c>
      <c r="G126" s="78">
        <v>632804</v>
      </c>
      <c r="H126" s="78">
        <v>95258</v>
      </c>
      <c r="I126" s="78">
        <v>342571</v>
      </c>
      <c r="J126" s="54">
        <f t="shared" ref="J126" si="79">ROUND(D126/G126*100-100,2)</f>
        <v>-100</v>
      </c>
      <c r="K126" s="54">
        <f t="shared" ref="K126" si="80">ROUND(E126/H126*100-100,2)</f>
        <v>-100</v>
      </c>
      <c r="L126" s="54">
        <f t="shared" ref="L126" si="81">ROUND(F126/I126*100-100,2)</f>
        <v>-100</v>
      </c>
      <c r="M126" s="9"/>
      <c r="N126" s="9"/>
      <c r="O126" s="81"/>
    </row>
    <row r="127" spans="1:17" x14ac:dyDescent="0.5">
      <c r="A127" s="8"/>
      <c r="B127" s="3" t="s">
        <v>20</v>
      </c>
      <c r="C127" s="12" t="s">
        <v>9</v>
      </c>
      <c r="D127" s="78">
        <v>59918.095909999996</v>
      </c>
      <c r="E127" s="78">
        <v>74571.247539699587</v>
      </c>
      <c r="F127" s="78">
        <v>264774.9926878098</v>
      </c>
      <c r="G127" s="22">
        <v>58608</v>
      </c>
      <c r="H127" s="22">
        <v>69211</v>
      </c>
      <c r="I127" s="22">
        <v>248859</v>
      </c>
      <c r="J127" s="54">
        <f>ROUND(D127/G127*100-100,2)</f>
        <v>2.2400000000000002</v>
      </c>
      <c r="K127" s="54">
        <f>ROUND(E127/H127*100-100,2)</f>
        <v>7.74</v>
      </c>
      <c r="L127" s="54">
        <f>ROUND(F127/I127*100-100,2)</f>
        <v>6.4</v>
      </c>
      <c r="M127" s="9"/>
      <c r="N127" s="9"/>
      <c r="O127" s="81"/>
    </row>
    <row r="128" spans="1:17" x14ac:dyDescent="0.5">
      <c r="A128" s="8"/>
      <c r="B128" s="3" t="s">
        <v>21</v>
      </c>
      <c r="C128" s="12" t="s">
        <v>7</v>
      </c>
      <c r="D128" s="54"/>
      <c r="E128" s="78">
        <v>124328.6264037517</v>
      </c>
      <c r="F128" s="78">
        <v>440730.02650079574</v>
      </c>
      <c r="G128" s="54" t="s">
        <v>115</v>
      </c>
      <c r="H128" s="22">
        <v>152344</v>
      </c>
      <c r="I128" s="22">
        <v>547712</v>
      </c>
      <c r="J128" s="54" t="s">
        <v>22</v>
      </c>
      <c r="K128" s="54">
        <f>ROUND(E128/H128*100-100,2)</f>
        <v>-18.39</v>
      </c>
      <c r="L128" s="54">
        <f>ROUND(F128/I128*100-100,2)</f>
        <v>-19.53</v>
      </c>
      <c r="M128" s="9"/>
      <c r="N128" s="9"/>
      <c r="O128" s="81"/>
    </row>
    <row r="129" spans="1:15" x14ac:dyDescent="0.5">
      <c r="A129" s="8"/>
      <c r="B129" s="3"/>
      <c r="C129" s="12"/>
      <c r="D129" s="78"/>
      <c r="E129" s="78"/>
      <c r="F129" s="78"/>
      <c r="G129" s="22"/>
      <c r="H129" s="22"/>
      <c r="I129" s="22"/>
      <c r="J129" s="54"/>
      <c r="K129" s="54"/>
      <c r="L129" s="54"/>
      <c r="M129" s="9"/>
      <c r="N129" s="9"/>
      <c r="O129" s="81"/>
    </row>
    <row r="130" spans="1:15" x14ac:dyDescent="0.5">
      <c r="A130" s="12" t="s">
        <v>23</v>
      </c>
      <c r="B130" s="3" t="s">
        <v>24</v>
      </c>
      <c r="C130" s="12"/>
      <c r="D130" s="78"/>
      <c r="E130" s="7">
        <f t="shared" ref="E130:I130" si="82">SUM(E131:E143)</f>
        <v>2583590.987408604</v>
      </c>
      <c r="F130" s="7">
        <f t="shared" si="82"/>
        <v>9166169.300008582</v>
      </c>
      <c r="G130" s="78"/>
      <c r="H130" s="7">
        <f t="shared" si="82"/>
        <v>2526650</v>
      </c>
      <c r="I130" s="7">
        <f t="shared" si="82"/>
        <v>9084564</v>
      </c>
      <c r="J130" s="54"/>
      <c r="K130" s="54">
        <f t="shared" ref="K130:L133" si="83">ROUND(E130/H130*100-100,2)</f>
        <v>2.25</v>
      </c>
      <c r="L130" s="54">
        <f t="shared" si="83"/>
        <v>0.9</v>
      </c>
      <c r="M130" s="9"/>
      <c r="N130" s="9"/>
      <c r="O130" s="81"/>
    </row>
    <row r="131" spans="1:15" x14ac:dyDescent="0.5">
      <c r="A131" s="8"/>
      <c r="B131" s="3" t="s">
        <v>25</v>
      </c>
      <c r="C131" s="12" t="s">
        <v>9</v>
      </c>
      <c r="D131" s="78">
        <v>1550</v>
      </c>
      <c r="E131" s="78">
        <v>733</v>
      </c>
      <c r="F131" s="78">
        <v>2606</v>
      </c>
      <c r="G131" s="78">
        <v>332</v>
      </c>
      <c r="H131" s="78">
        <v>171</v>
      </c>
      <c r="I131" s="78">
        <v>616</v>
      </c>
      <c r="J131" s="54">
        <f>ROUND(D131/G131*100-100,2)</f>
        <v>366.87</v>
      </c>
      <c r="K131" s="54">
        <f t="shared" ref="K131" si="84">ROUND(E131/H131*100-100,2)</f>
        <v>328.65</v>
      </c>
      <c r="L131" s="54">
        <f t="shared" ref="L131" si="85">ROUND(F131/I131*100-100,2)</f>
        <v>323.05</v>
      </c>
      <c r="M131" s="9"/>
      <c r="N131" s="9"/>
      <c r="O131" s="81"/>
    </row>
    <row r="132" spans="1:15" x14ac:dyDescent="0.5">
      <c r="A132" s="8"/>
      <c r="B132" s="3" t="s">
        <v>26</v>
      </c>
      <c r="C132" s="12" t="s">
        <v>9</v>
      </c>
      <c r="D132" s="78">
        <v>143487.3568561</v>
      </c>
      <c r="E132" s="78">
        <v>99583.416108384292</v>
      </c>
      <c r="F132" s="78">
        <v>353390.77688804612</v>
      </c>
      <c r="G132" s="22">
        <v>134885</v>
      </c>
      <c r="H132" s="22">
        <v>101543</v>
      </c>
      <c r="I132" s="22">
        <v>365131</v>
      </c>
      <c r="J132" s="54">
        <f>ROUND(D132/G132*100-100,2)</f>
        <v>6.38</v>
      </c>
      <c r="K132" s="54">
        <f t="shared" si="83"/>
        <v>-1.93</v>
      </c>
      <c r="L132" s="54">
        <f t="shared" si="83"/>
        <v>-3.22</v>
      </c>
      <c r="M132" s="9"/>
      <c r="N132" s="9"/>
      <c r="O132" s="81"/>
    </row>
    <row r="133" spans="1:15" x14ac:dyDescent="0.5">
      <c r="A133" s="8"/>
      <c r="B133" s="3" t="s">
        <v>112</v>
      </c>
      <c r="C133" s="12" t="s">
        <v>9</v>
      </c>
      <c r="D133" s="78">
        <v>158515.41895339999</v>
      </c>
      <c r="E133" s="78">
        <v>233130.85696096558</v>
      </c>
      <c r="F133" s="78">
        <v>827080.53251189669</v>
      </c>
      <c r="G133" s="22">
        <v>178147</v>
      </c>
      <c r="H133" s="22">
        <v>268319</v>
      </c>
      <c r="I133" s="22">
        <v>964661</v>
      </c>
      <c r="J133" s="54">
        <f>ROUND(D133/G133*100-100,2)</f>
        <v>-11.02</v>
      </c>
      <c r="K133" s="54">
        <f t="shared" si="83"/>
        <v>-13.11</v>
      </c>
      <c r="L133" s="54">
        <f t="shared" si="83"/>
        <v>-14.26</v>
      </c>
      <c r="M133" s="9"/>
      <c r="N133" s="9"/>
      <c r="O133" s="81"/>
    </row>
    <row r="134" spans="1:15" x14ac:dyDescent="0.5">
      <c r="A134" s="8"/>
      <c r="B134" s="3" t="s">
        <v>28</v>
      </c>
      <c r="C134" s="12" t="s">
        <v>9</v>
      </c>
      <c r="D134" s="78">
        <v>0</v>
      </c>
      <c r="E134" s="78">
        <v>0</v>
      </c>
      <c r="F134" s="78">
        <v>0</v>
      </c>
      <c r="G134" s="78">
        <v>2</v>
      </c>
      <c r="H134" s="78">
        <v>2</v>
      </c>
      <c r="I134" s="78">
        <v>6</v>
      </c>
      <c r="J134" s="54">
        <f>ROUND(D134/G134*100-100,2)</f>
        <v>-100</v>
      </c>
      <c r="K134" s="54">
        <f t="shared" ref="K134" si="86">ROUND(E134/H134*100-100,2)</f>
        <v>-100</v>
      </c>
      <c r="L134" s="54">
        <f t="shared" ref="L134" si="87">ROUND(F134/I134*100-100,2)</f>
        <v>-100</v>
      </c>
      <c r="M134" s="9"/>
      <c r="N134" s="9"/>
      <c r="O134" s="81"/>
    </row>
    <row r="135" spans="1:15" x14ac:dyDescent="0.5">
      <c r="A135" s="8"/>
      <c r="B135" s="3" t="s">
        <v>29</v>
      </c>
      <c r="C135" s="12" t="s">
        <v>9</v>
      </c>
      <c r="D135" s="78">
        <v>6159.9628415999996</v>
      </c>
      <c r="E135" s="78">
        <v>4738.2149533353995</v>
      </c>
      <c r="F135" s="78">
        <v>16810.183683381045</v>
      </c>
      <c r="G135" s="22">
        <v>6217</v>
      </c>
      <c r="H135" s="22">
        <v>4842</v>
      </c>
      <c r="I135" s="22">
        <v>17410</v>
      </c>
      <c r="J135" s="54">
        <f t="shared" ref="J135:L141" si="88">ROUND(D135/G135*100-100,2)</f>
        <v>-0.92</v>
      </c>
      <c r="K135" s="54">
        <f t="shared" si="88"/>
        <v>-2.14</v>
      </c>
      <c r="L135" s="54">
        <f t="shared" si="88"/>
        <v>-3.45</v>
      </c>
      <c r="M135" s="9"/>
      <c r="N135" s="9"/>
      <c r="O135" s="81"/>
    </row>
    <row r="136" spans="1:15" x14ac:dyDescent="0.5">
      <c r="A136" s="8"/>
      <c r="B136" s="3" t="s">
        <v>30</v>
      </c>
      <c r="C136" s="12" t="s">
        <v>31</v>
      </c>
      <c r="D136" s="78">
        <v>128414</v>
      </c>
      <c r="E136" s="78">
        <v>752860.43017436867</v>
      </c>
      <c r="F136" s="78">
        <v>2670661.847496232</v>
      </c>
      <c r="G136" s="22">
        <v>123818</v>
      </c>
      <c r="H136" s="22">
        <v>713553</v>
      </c>
      <c r="I136" s="22">
        <v>2565637</v>
      </c>
      <c r="J136" s="54">
        <f t="shared" si="88"/>
        <v>3.71</v>
      </c>
      <c r="K136" s="54">
        <f t="shared" si="88"/>
        <v>5.51</v>
      </c>
      <c r="L136" s="54">
        <f t="shared" si="88"/>
        <v>4.09</v>
      </c>
      <c r="M136" s="9"/>
      <c r="N136" s="9"/>
      <c r="O136" s="81"/>
    </row>
    <row r="137" spans="1:15" x14ac:dyDescent="0.5">
      <c r="A137" s="8"/>
      <c r="B137" s="3" t="s">
        <v>32</v>
      </c>
      <c r="C137" s="12" t="s">
        <v>9</v>
      </c>
      <c r="D137" s="78">
        <v>266689.5620791</v>
      </c>
      <c r="E137" s="78">
        <v>454089.40138735331</v>
      </c>
      <c r="F137" s="78">
        <v>1610924.6354108916</v>
      </c>
      <c r="G137" s="22">
        <v>260964</v>
      </c>
      <c r="H137" s="22">
        <v>439500</v>
      </c>
      <c r="I137" s="22">
        <v>1580203</v>
      </c>
      <c r="J137" s="54">
        <f t="shared" si="88"/>
        <v>2.19</v>
      </c>
      <c r="K137" s="54">
        <f t="shared" si="88"/>
        <v>3.32</v>
      </c>
      <c r="L137" s="54">
        <f t="shared" si="88"/>
        <v>1.94</v>
      </c>
      <c r="M137" s="9"/>
      <c r="N137" s="9"/>
      <c r="O137" s="81"/>
    </row>
    <row r="138" spans="1:15" x14ac:dyDescent="0.5">
      <c r="A138" s="8"/>
      <c r="B138" s="3" t="s">
        <v>33</v>
      </c>
      <c r="C138" s="12" t="s">
        <v>9</v>
      </c>
      <c r="D138" s="78">
        <v>107913.2988936</v>
      </c>
      <c r="E138" s="78">
        <v>144656.39752119128</v>
      </c>
      <c r="F138" s="78">
        <v>513221.87918750668</v>
      </c>
      <c r="G138" s="22">
        <v>112290</v>
      </c>
      <c r="H138" s="22">
        <v>147408</v>
      </c>
      <c r="I138" s="22">
        <v>530003</v>
      </c>
      <c r="J138" s="54">
        <f t="shared" si="88"/>
        <v>-3.9</v>
      </c>
      <c r="K138" s="54">
        <f t="shared" si="88"/>
        <v>-1.87</v>
      </c>
      <c r="L138" s="54">
        <f t="shared" si="88"/>
        <v>-3.17</v>
      </c>
      <c r="M138" s="9"/>
      <c r="N138" s="9"/>
      <c r="O138" s="81"/>
    </row>
    <row r="139" spans="1:15" x14ac:dyDescent="0.5">
      <c r="A139" s="8"/>
      <c r="B139" s="3" t="s">
        <v>34</v>
      </c>
      <c r="C139" s="12" t="s">
        <v>9</v>
      </c>
      <c r="D139" s="78">
        <v>22022.857812300001</v>
      </c>
      <c r="E139" s="78">
        <v>20187.1979711807</v>
      </c>
      <c r="F139" s="78">
        <v>71678.15730830055</v>
      </c>
      <c r="G139" s="22">
        <v>22684</v>
      </c>
      <c r="H139" s="22">
        <v>18566</v>
      </c>
      <c r="I139" s="22">
        <v>66761</v>
      </c>
      <c r="J139" s="54">
        <f t="shared" si="88"/>
        <v>-2.91</v>
      </c>
      <c r="K139" s="54">
        <f t="shared" si="88"/>
        <v>8.73</v>
      </c>
      <c r="L139" s="54">
        <f t="shared" si="88"/>
        <v>7.37</v>
      </c>
      <c r="M139" s="9"/>
      <c r="N139" s="9"/>
      <c r="O139" s="81"/>
    </row>
    <row r="140" spans="1:15" x14ac:dyDescent="0.5">
      <c r="A140" s="8"/>
      <c r="B140" s="3" t="s">
        <v>35</v>
      </c>
      <c r="C140" s="12" t="s">
        <v>31</v>
      </c>
      <c r="D140" s="78">
        <v>42698</v>
      </c>
      <c r="E140" s="78">
        <v>604308.12529945024</v>
      </c>
      <c r="F140" s="78">
        <v>2144293.2394299908</v>
      </c>
      <c r="G140" s="22">
        <v>39629</v>
      </c>
      <c r="H140" s="22">
        <v>568576</v>
      </c>
      <c r="I140" s="22">
        <v>2044319</v>
      </c>
      <c r="J140" s="54">
        <f t="shared" si="88"/>
        <v>7.74</v>
      </c>
      <c r="K140" s="54">
        <f t="shared" si="88"/>
        <v>6.28</v>
      </c>
      <c r="L140" s="54">
        <f t="shared" si="88"/>
        <v>4.8899999999999997</v>
      </c>
      <c r="M140" s="9"/>
      <c r="N140" s="9"/>
      <c r="O140" s="81"/>
    </row>
    <row r="141" spans="1:15" x14ac:dyDescent="0.5">
      <c r="A141" s="8"/>
      <c r="B141" s="3" t="s">
        <v>36</v>
      </c>
      <c r="C141" s="12" t="s">
        <v>9</v>
      </c>
      <c r="D141" s="78">
        <v>38304.0837751</v>
      </c>
      <c r="E141" s="78">
        <v>53622.909667406297</v>
      </c>
      <c r="F141" s="78">
        <v>190263.49793623245</v>
      </c>
      <c r="G141" s="22">
        <v>42034</v>
      </c>
      <c r="H141" s="22">
        <v>55496</v>
      </c>
      <c r="I141" s="22">
        <v>199534</v>
      </c>
      <c r="J141" s="54">
        <f t="shared" si="88"/>
        <v>-8.8699999999999992</v>
      </c>
      <c r="K141" s="54">
        <f t="shared" si="88"/>
        <v>-3.38</v>
      </c>
      <c r="L141" s="54">
        <f t="shared" si="88"/>
        <v>-4.6500000000000004</v>
      </c>
      <c r="M141" s="9"/>
      <c r="N141" s="9"/>
      <c r="O141" s="81"/>
    </row>
    <row r="142" spans="1:15" x14ac:dyDescent="0.5">
      <c r="A142" s="8"/>
      <c r="B142" s="3" t="s">
        <v>37</v>
      </c>
      <c r="C142" s="12" t="s">
        <v>38</v>
      </c>
      <c r="D142" s="54"/>
      <c r="E142" s="78">
        <v>109352.54580553059</v>
      </c>
      <c r="F142" s="78">
        <v>387947.18910934345</v>
      </c>
      <c r="G142" s="54" t="s">
        <v>115</v>
      </c>
      <c r="H142" s="22">
        <v>107317</v>
      </c>
      <c r="I142" s="22">
        <v>385868</v>
      </c>
      <c r="J142" s="54" t="s">
        <v>22</v>
      </c>
      <c r="K142" s="54">
        <f>ROUND(E142/H142*100-100,2)</f>
        <v>1.9</v>
      </c>
      <c r="L142" s="54">
        <f>ROUND(F142/I142*100-100,2)</f>
        <v>0.54</v>
      </c>
      <c r="M142" s="9"/>
      <c r="N142" s="9"/>
      <c r="O142" s="81"/>
    </row>
    <row r="143" spans="1:15" x14ac:dyDescent="0.5">
      <c r="A143" s="8"/>
      <c r="B143" s="3" t="s">
        <v>39</v>
      </c>
      <c r="C143" s="12" t="s">
        <v>38</v>
      </c>
      <c r="D143" s="54"/>
      <c r="E143" s="78">
        <v>106328.49155943759</v>
      </c>
      <c r="F143" s="78">
        <v>377291.36104676005</v>
      </c>
      <c r="G143" s="54" t="s">
        <v>115</v>
      </c>
      <c r="H143" s="22">
        <v>101357</v>
      </c>
      <c r="I143" s="22">
        <v>364415</v>
      </c>
      <c r="J143" s="54" t="s">
        <v>22</v>
      </c>
      <c r="K143" s="54">
        <f>ROUND(E143/H143*100-100,2)</f>
        <v>4.9000000000000004</v>
      </c>
      <c r="L143" s="54">
        <f>ROUND(F143/I143*100-100,2)</f>
        <v>3.53</v>
      </c>
      <c r="M143" s="9"/>
      <c r="N143" s="9"/>
      <c r="O143" s="81"/>
    </row>
    <row r="144" spans="1:15" x14ac:dyDescent="0.5">
      <c r="A144" s="8"/>
      <c r="B144" s="3"/>
      <c r="C144" s="12"/>
      <c r="D144" s="78"/>
      <c r="E144" s="78"/>
      <c r="F144" s="78"/>
      <c r="G144" s="22"/>
      <c r="H144" s="22"/>
      <c r="I144" s="22"/>
      <c r="J144" s="54"/>
      <c r="K144" s="54"/>
      <c r="L144" s="54"/>
      <c r="M144" s="9"/>
      <c r="N144" s="9"/>
      <c r="O144" s="81"/>
    </row>
    <row r="145" spans="1:16" x14ac:dyDescent="0.5">
      <c r="A145" s="12" t="s">
        <v>40</v>
      </c>
      <c r="B145" s="3" t="s">
        <v>41</v>
      </c>
      <c r="C145" s="12"/>
      <c r="D145" s="78"/>
      <c r="E145" s="7">
        <f t="shared" ref="E145:I145" si="89">SUM(E146:E149)</f>
        <v>124415.2027415831</v>
      </c>
      <c r="F145" s="7">
        <f t="shared" si="89"/>
        <v>441881.96968804643</v>
      </c>
      <c r="G145" s="78"/>
      <c r="H145" s="7">
        <f t="shared" si="89"/>
        <v>75557</v>
      </c>
      <c r="I145" s="7">
        <f t="shared" si="89"/>
        <v>271657</v>
      </c>
      <c r="J145" s="54"/>
      <c r="K145" s="54">
        <f t="shared" ref="K145:L147" si="90">ROUND(E145/H145*100-100,2)</f>
        <v>64.66</v>
      </c>
      <c r="L145" s="54">
        <f t="shared" si="90"/>
        <v>62.66</v>
      </c>
      <c r="M145" s="9"/>
      <c r="N145" s="9"/>
      <c r="O145" s="81"/>
    </row>
    <row r="146" spans="1:16" x14ac:dyDescent="0.5">
      <c r="A146" s="8"/>
      <c r="B146" s="3" t="s">
        <v>42</v>
      </c>
      <c r="C146" s="12" t="s">
        <v>9</v>
      </c>
      <c r="D146" s="78">
        <v>40646</v>
      </c>
      <c r="E146" s="78">
        <v>5598</v>
      </c>
      <c r="F146" s="78">
        <v>19919</v>
      </c>
      <c r="G146" s="78">
        <v>40552</v>
      </c>
      <c r="H146" s="78">
        <v>6879</v>
      </c>
      <c r="I146" s="78">
        <v>24723</v>
      </c>
      <c r="J146" s="54">
        <f>ROUND(D146/G146*100-100,2)</f>
        <v>0.23</v>
      </c>
      <c r="K146" s="54">
        <f t="shared" ref="K146" si="91">ROUND(E146/H146*100-100,2)</f>
        <v>-18.62</v>
      </c>
      <c r="L146" s="54">
        <f t="shared" ref="L146" si="92">ROUND(F146/I146*100-100,2)</f>
        <v>-19.43</v>
      </c>
      <c r="M146" s="9"/>
      <c r="N146" s="9"/>
      <c r="O146" s="81"/>
    </row>
    <row r="147" spans="1:16" x14ac:dyDescent="0.5">
      <c r="A147" s="8"/>
      <c r="B147" s="3" t="s">
        <v>43</v>
      </c>
      <c r="C147" s="12" t="s">
        <v>9</v>
      </c>
      <c r="D147" s="78">
        <v>884312.95435000001</v>
      </c>
      <c r="E147" s="78">
        <v>110948.2027415831</v>
      </c>
      <c r="F147" s="78">
        <v>394096.96968804643</v>
      </c>
      <c r="G147" s="22">
        <v>492145</v>
      </c>
      <c r="H147" s="22">
        <v>63730</v>
      </c>
      <c r="I147" s="22">
        <v>229145</v>
      </c>
      <c r="J147" s="54">
        <f>ROUND(D147/G147*100-100,2)</f>
        <v>79.69</v>
      </c>
      <c r="K147" s="54">
        <f t="shared" si="90"/>
        <v>74.09</v>
      </c>
      <c r="L147" s="54">
        <f t="shared" si="90"/>
        <v>71.989999999999995</v>
      </c>
      <c r="M147" s="9"/>
      <c r="N147" s="9"/>
      <c r="O147" s="81"/>
    </row>
    <row r="148" spans="1:16" x14ac:dyDescent="0.5">
      <c r="A148" s="8"/>
      <c r="B148" s="3" t="s">
        <v>44</v>
      </c>
      <c r="C148" s="12" t="s">
        <v>9</v>
      </c>
      <c r="D148" s="78">
        <v>46662</v>
      </c>
      <c r="E148" s="78">
        <v>7869</v>
      </c>
      <c r="F148" s="78">
        <v>27866</v>
      </c>
      <c r="G148" s="78">
        <v>27127</v>
      </c>
      <c r="H148" s="78">
        <v>4948</v>
      </c>
      <c r="I148" s="78">
        <v>17789</v>
      </c>
      <c r="J148" s="54">
        <f>ROUND(D148/G148*100-100,2)</f>
        <v>72.010000000000005</v>
      </c>
      <c r="K148" s="54">
        <f t="shared" ref="K148" si="93">ROUND(E148/H148*100-100,2)</f>
        <v>59.03</v>
      </c>
      <c r="L148" s="54">
        <f t="shared" ref="L148" si="94">ROUND(F148/I148*100-100,2)</f>
        <v>56.65</v>
      </c>
      <c r="M148" s="9"/>
      <c r="N148" s="9"/>
      <c r="O148" s="81"/>
    </row>
    <row r="149" spans="1:16" x14ac:dyDescent="0.5">
      <c r="A149" s="8"/>
      <c r="B149" s="3" t="s">
        <v>45</v>
      </c>
      <c r="C149" s="12" t="s">
        <v>9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  <c r="I149" s="78">
        <v>0</v>
      </c>
      <c r="J149" s="54">
        <v>0</v>
      </c>
      <c r="K149" s="54">
        <v>0</v>
      </c>
      <c r="L149" s="54">
        <v>0</v>
      </c>
      <c r="M149" s="9"/>
      <c r="N149" s="9"/>
      <c r="O149" s="81"/>
    </row>
    <row r="150" spans="1:16" x14ac:dyDescent="0.5">
      <c r="A150" s="8"/>
      <c r="B150" s="3"/>
      <c r="C150" s="12"/>
      <c r="D150" s="78"/>
      <c r="E150" s="78"/>
      <c r="F150" s="78"/>
      <c r="G150" s="22"/>
      <c r="H150" s="22"/>
      <c r="I150" s="22"/>
      <c r="J150" s="54"/>
      <c r="K150" s="54"/>
      <c r="L150" s="54"/>
      <c r="M150" s="9"/>
      <c r="N150" s="9"/>
      <c r="O150" s="81"/>
      <c r="P150" s="19"/>
    </row>
    <row r="151" spans="1:16" x14ac:dyDescent="0.5">
      <c r="A151" s="8" t="s">
        <v>46</v>
      </c>
      <c r="B151" s="3" t="s">
        <v>47</v>
      </c>
      <c r="C151" s="12"/>
      <c r="D151" s="78"/>
      <c r="E151" s="7">
        <f t="shared" ref="E151:I151" si="95">SUM(E152,E153,E157,E168,E172,E176,E177,E178,E179,E184,E193,E194,E195,E196,E197,E199,E198)</f>
        <v>559315.78726351087</v>
      </c>
      <c r="F151" s="7">
        <f t="shared" si="95"/>
        <v>1984319.057122211</v>
      </c>
      <c r="G151" s="78"/>
      <c r="H151" s="7">
        <f t="shared" si="95"/>
        <v>600526</v>
      </c>
      <c r="I151" s="7">
        <f t="shared" si="95"/>
        <v>2159173</v>
      </c>
      <c r="J151" s="54"/>
      <c r="K151" s="54">
        <f t="shared" ref="K151:L157" si="96">ROUND(E151/H151*100-100,2)</f>
        <v>-6.86</v>
      </c>
      <c r="L151" s="54">
        <f t="shared" si="96"/>
        <v>-8.1</v>
      </c>
      <c r="M151" s="9"/>
      <c r="N151" s="9"/>
      <c r="O151" s="81"/>
      <c r="P151" s="19"/>
    </row>
    <row r="152" spans="1:16" x14ac:dyDescent="0.5">
      <c r="A152" s="8"/>
      <c r="B152" s="3" t="s">
        <v>48</v>
      </c>
      <c r="C152" s="12" t="s">
        <v>27</v>
      </c>
      <c r="D152" s="78">
        <v>1204.2515490000001</v>
      </c>
      <c r="E152" s="78">
        <v>7297.7738783691993</v>
      </c>
      <c r="F152" s="78">
        <v>25899.593893470526</v>
      </c>
      <c r="G152" s="22">
        <v>1513</v>
      </c>
      <c r="H152" s="22">
        <v>8364</v>
      </c>
      <c r="I152" s="22">
        <v>30074</v>
      </c>
      <c r="J152" s="54">
        <f>ROUND(D152/G152*100-100,2)</f>
        <v>-20.41</v>
      </c>
      <c r="K152" s="54">
        <f t="shared" si="96"/>
        <v>-12.75</v>
      </c>
      <c r="L152" s="54">
        <f t="shared" si="96"/>
        <v>-13.88</v>
      </c>
      <c r="M152" s="9"/>
      <c r="N152" s="9"/>
      <c r="O152" s="81"/>
    </row>
    <row r="153" spans="1:16" x14ac:dyDescent="0.5">
      <c r="A153" s="8"/>
      <c r="B153" s="3" t="s">
        <v>49</v>
      </c>
      <c r="C153" s="12" t="s">
        <v>38</v>
      </c>
      <c r="D153" s="54"/>
      <c r="E153" s="7">
        <f t="shared" ref="E153:I153" si="97">SUM(E154:E156)</f>
        <v>58580.385258349503</v>
      </c>
      <c r="F153" s="7">
        <f t="shared" si="97"/>
        <v>207803.30751211022</v>
      </c>
      <c r="G153" s="54" t="s">
        <v>115</v>
      </c>
      <c r="H153" s="7">
        <f t="shared" si="97"/>
        <v>52024</v>
      </c>
      <c r="I153" s="7">
        <f t="shared" si="97"/>
        <v>187049</v>
      </c>
      <c r="J153" s="54" t="s">
        <v>22</v>
      </c>
      <c r="K153" s="54">
        <f t="shared" si="96"/>
        <v>12.6</v>
      </c>
      <c r="L153" s="54">
        <f t="shared" si="96"/>
        <v>11.1</v>
      </c>
      <c r="M153" s="9"/>
      <c r="N153" s="9"/>
      <c r="O153" s="81"/>
    </row>
    <row r="154" spans="1:16" x14ac:dyDescent="0.5">
      <c r="B154" s="3" t="s">
        <v>50</v>
      </c>
      <c r="C154" s="12" t="s">
        <v>31</v>
      </c>
      <c r="D154" s="78">
        <v>2361</v>
      </c>
      <c r="E154" s="78">
        <v>36850.598233753204</v>
      </c>
      <c r="F154" s="78">
        <v>130701.10838381221</v>
      </c>
      <c r="G154" s="22">
        <v>1958</v>
      </c>
      <c r="H154" s="22">
        <v>31018</v>
      </c>
      <c r="I154" s="22">
        <v>111520</v>
      </c>
      <c r="J154" s="54">
        <f>ROUND(D154/G154*100-100,2)</f>
        <v>20.58</v>
      </c>
      <c r="K154" s="54">
        <f t="shared" si="96"/>
        <v>18.8</v>
      </c>
      <c r="L154" s="54">
        <f t="shared" si="96"/>
        <v>17.2</v>
      </c>
      <c r="M154" s="9"/>
      <c r="N154" s="9"/>
      <c r="O154" s="81"/>
    </row>
    <row r="155" spans="1:16" x14ac:dyDescent="0.5">
      <c r="B155" s="3" t="s">
        <v>51</v>
      </c>
      <c r="C155" s="12" t="s">
        <v>31</v>
      </c>
      <c r="D155" s="78">
        <v>410</v>
      </c>
      <c r="E155" s="78">
        <v>7930.3391883532004</v>
      </c>
      <c r="F155" s="78">
        <v>28131.193145922705</v>
      </c>
      <c r="G155" s="22">
        <v>441</v>
      </c>
      <c r="H155" s="22">
        <v>9066</v>
      </c>
      <c r="I155" s="22">
        <v>32598</v>
      </c>
      <c r="J155" s="54">
        <f>ROUND(D155/G155*100-100,2)</f>
        <v>-7.03</v>
      </c>
      <c r="K155" s="54">
        <f t="shared" si="96"/>
        <v>-12.53</v>
      </c>
      <c r="L155" s="54">
        <f t="shared" si="96"/>
        <v>-13.7</v>
      </c>
      <c r="M155" s="9"/>
      <c r="N155" s="9"/>
      <c r="O155" s="81"/>
    </row>
    <row r="156" spans="1:16" x14ac:dyDescent="0.5">
      <c r="B156" s="3" t="s">
        <v>52</v>
      </c>
      <c r="C156" s="12" t="s">
        <v>38</v>
      </c>
      <c r="D156" s="54"/>
      <c r="E156" s="78">
        <v>13799.4478362431</v>
      </c>
      <c r="F156" s="78">
        <v>48971.005982375311</v>
      </c>
      <c r="G156" s="54"/>
      <c r="H156" s="22">
        <v>11940</v>
      </c>
      <c r="I156" s="22">
        <v>42931</v>
      </c>
      <c r="J156" s="54" t="s">
        <v>22</v>
      </c>
      <c r="K156" s="54">
        <f t="shared" si="96"/>
        <v>15.57</v>
      </c>
      <c r="L156" s="54">
        <f t="shared" si="96"/>
        <v>14.07</v>
      </c>
      <c r="M156" s="9"/>
      <c r="N156" s="9"/>
      <c r="O156" s="81"/>
    </row>
    <row r="157" spans="1:16" x14ac:dyDescent="0.5">
      <c r="A157" s="8"/>
      <c r="B157" s="3" t="s">
        <v>53</v>
      </c>
      <c r="C157" s="12" t="s">
        <v>9</v>
      </c>
      <c r="D157" s="78">
        <v>4609.69344</v>
      </c>
      <c r="E157" s="78">
        <v>18391.948091398001</v>
      </c>
      <c r="F157" s="78">
        <v>65269.64575377397</v>
      </c>
      <c r="G157" s="22">
        <v>4248</v>
      </c>
      <c r="H157" s="22">
        <v>18899</v>
      </c>
      <c r="I157" s="22">
        <v>67951</v>
      </c>
      <c r="J157" s="54">
        <f>ROUND(D157/G157*100-100,2)</f>
        <v>8.51</v>
      </c>
      <c r="K157" s="54">
        <f t="shared" si="96"/>
        <v>-2.68</v>
      </c>
      <c r="L157" s="54">
        <f t="shared" si="96"/>
        <v>-3.95</v>
      </c>
      <c r="M157" s="9"/>
      <c r="N157" s="9"/>
      <c r="O157" s="81"/>
    </row>
    <row r="158" spans="1:16" x14ac:dyDescent="0.5">
      <c r="A158" s="60"/>
      <c r="B158" s="61"/>
      <c r="C158" s="61"/>
      <c r="D158" s="82"/>
      <c r="E158" s="82"/>
      <c r="F158" s="83"/>
      <c r="G158" s="82"/>
      <c r="H158" s="82"/>
      <c r="I158" s="82"/>
      <c r="J158" s="84"/>
      <c r="K158" s="84"/>
      <c r="L158" s="84"/>
      <c r="M158" s="79"/>
      <c r="N158" s="81"/>
      <c r="O158" s="81"/>
    </row>
    <row r="159" spans="1:16" x14ac:dyDescent="0.5">
      <c r="J159" s="70"/>
      <c r="K159" s="70" t="s">
        <v>91</v>
      </c>
      <c r="L159" s="70"/>
      <c r="N159" s="85"/>
      <c r="O159" s="85"/>
    </row>
    <row r="160" spans="1:16" x14ac:dyDescent="0.5">
      <c r="A160" s="100" t="s">
        <v>124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N160" s="85"/>
      <c r="O160" s="85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5"/>
      <c r="O161" s="85"/>
    </row>
    <row r="162" spans="1:15" x14ac:dyDescent="0.5">
      <c r="E162" s="2"/>
      <c r="H162" s="2"/>
      <c r="I162" s="3" t="s">
        <v>109</v>
      </c>
      <c r="K162" s="2"/>
      <c r="N162" s="85"/>
      <c r="O162" s="85"/>
    </row>
    <row r="163" spans="1:15" x14ac:dyDescent="0.5">
      <c r="E163" s="2"/>
      <c r="H163" s="2"/>
      <c r="I163" s="3" t="s">
        <v>108</v>
      </c>
      <c r="J163" s="61"/>
      <c r="K163" s="4"/>
      <c r="L163" s="61"/>
      <c r="N163" s="85"/>
      <c r="O163" s="85"/>
    </row>
    <row r="164" spans="1:15" x14ac:dyDescent="0.5">
      <c r="A164" s="71"/>
      <c r="B164" s="72"/>
      <c r="C164" s="28" t="s">
        <v>92</v>
      </c>
      <c r="D164" s="97" t="s">
        <v>125</v>
      </c>
      <c r="E164" s="98"/>
      <c r="F164" s="99"/>
      <c r="G164" s="97" t="s">
        <v>126</v>
      </c>
      <c r="H164" s="98"/>
      <c r="I164" s="99"/>
      <c r="J164" s="73" t="s">
        <v>127</v>
      </c>
      <c r="K164" s="2"/>
    </row>
    <row r="165" spans="1:15" x14ac:dyDescent="0.5">
      <c r="A165" s="1" t="s">
        <v>1</v>
      </c>
      <c r="B165" s="74"/>
      <c r="C165" s="12" t="s">
        <v>93</v>
      </c>
      <c r="D165" s="38"/>
      <c r="E165" s="2"/>
      <c r="F165" s="37"/>
      <c r="H165" s="18"/>
      <c r="J165" s="75" t="s">
        <v>128</v>
      </c>
      <c r="K165" s="4"/>
      <c r="L165" s="61"/>
    </row>
    <row r="166" spans="1:15" x14ac:dyDescent="0.5">
      <c r="A166" s="3" t="s">
        <v>2</v>
      </c>
      <c r="B166" s="74" t="s">
        <v>95</v>
      </c>
      <c r="C166" s="12" t="s">
        <v>96</v>
      </c>
      <c r="D166" s="41" t="s">
        <v>97</v>
      </c>
      <c r="E166" s="112" t="s">
        <v>98</v>
      </c>
      <c r="F166" s="113"/>
      <c r="G166" s="41" t="s">
        <v>97</v>
      </c>
      <c r="H166" s="112" t="s">
        <v>98</v>
      </c>
      <c r="I166" s="113"/>
      <c r="J166" s="41" t="s">
        <v>97</v>
      </c>
      <c r="K166" s="97" t="s">
        <v>98</v>
      </c>
      <c r="L166" s="98"/>
    </row>
    <row r="167" spans="1:15" x14ac:dyDescent="0.5">
      <c r="A167" s="61"/>
      <c r="B167" s="65"/>
      <c r="C167" s="44" t="s">
        <v>99</v>
      </c>
      <c r="D167" s="65"/>
      <c r="E167" s="45" t="s">
        <v>100</v>
      </c>
      <c r="F167" s="46" t="s">
        <v>101</v>
      </c>
      <c r="G167" s="76"/>
      <c r="H167" s="45" t="s">
        <v>100</v>
      </c>
      <c r="I167" s="46" t="s">
        <v>102</v>
      </c>
      <c r="J167" s="77"/>
      <c r="K167" s="45" t="s">
        <v>100</v>
      </c>
      <c r="L167" s="51" t="s">
        <v>102</v>
      </c>
    </row>
    <row r="168" spans="1:15" x14ac:dyDescent="0.5">
      <c r="A168" s="8"/>
      <c r="B168" s="3" t="s">
        <v>55</v>
      </c>
      <c r="C168" s="12" t="s">
        <v>7</v>
      </c>
      <c r="D168" s="54"/>
      <c r="E168" s="7">
        <f t="shared" ref="E168:I168" si="98">SUM(E169:E171)</f>
        <v>83684.019762424577</v>
      </c>
      <c r="F168" s="7">
        <f t="shared" si="98"/>
        <v>296903.20384934911</v>
      </c>
      <c r="G168" s="86" t="s">
        <v>115</v>
      </c>
      <c r="H168" s="7">
        <f t="shared" si="98"/>
        <v>84499</v>
      </c>
      <c r="I168" s="7">
        <f t="shared" si="98"/>
        <v>303815</v>
      </c>
      <c r="J168" s="54" t="s">
        <v>22</v>
      </c>
      <c r="K168" s="54">
        <f t="shared" ref="K168:K179" si="99">ROUND(E168/H168*100-100,2)</f>
        <v>-0.96</v>
      </c>
      <c r="L168" s="54">
        <f t="shared" ref="L168:L179" si="100">ROUND(F168/I168*100-100,2)</f>
        <v>-2.2799999999999998</v>
      </c>
      <c r="M168" s="81"/>
      <c r="N168" s="81"/>
      <c r="O168" s="81"/>
    </row>
    <row r="169" spans="1:15" x14ac:dyDescent="0.5">
      <c r="B169" s="3" t="s">
        <v>57</v>
      </c>
      <c r="C169" s="12" t="s">
        <v>58</v>
      </c>
      <c r="D169" s="22">
        <v>1333</v>
      </c>
      <c r="E169" s="22">
        <v>38511.977623952094</v>
      </c>
      <c r="F169" s="22">
        <v>136636.5704474941</v>
      </c>
      <c r="G169" s="22">
        <v>1041</v>
      </c>
      <c r="H169" s="22">
        <v>36647</v>
      </c>
      <c r="I169" s="22">
        <v>131758</v>
      </c>
      <c r="J169" s="54">
        <f>ROUND(D169/G169*100-100,2)</f>
        <v>28.05</v>
      </c>
      <c r="K169" s="54">
        <f t="shared" si="99"/>
        <v>5.09</v>
      </c>
      <c r="L169" s="54">
        <f t="shared" si="100"/>
        <v>3.7</v>
      </c>
      <c r="M169" s="9"/>
      <c r="N169" s="9"/>
      <c r="O169" s="81"/>
    </row>
    <row r="170" spans="1:15" x14ac:dyDescent="0.5">
      <c r="B170" s="3" t="s">
        <v>59</v>
      </c>
      <c r="C170" s="12" t="s">
        <v>58</v>
      </c>
      <c r="D170" s="22">
        <v>5026</v>
      </c>
      <c r="E170" s="22">
        <v>43034.943113232992</v>
      </c>
      <c r="F170" s="22">
        <v>152681.32377777656</v>
      </c>
      <c r="G170" s="22">
        <v>5038</v>
      </c>
      <c r="H170" s="22">
        <v>45911</v>
      </c>
      <c r="I170" s="22">
        <v>165079</v>
      </c>
      <c r="J170" s="54">
        <f>ROUND(D170/G170*100-100,2)</f>
        <v>-0.24</v>
      </c>
      <c r="K170" s="54">
        <f t="shared" si="99"/>
        <v>-6.26</v>
      </c>
      <c r="L170" s="54">
        <f t="shared" si="100"/>
        <v>-7.51</v>
      </c>
      <c r="M170" s="9"/>
      <c r="N170" s="9"/>
      <c r="O170" s="81"/>
    </row>
    <row r="171" spans="1:15" x14ac:dyDescent="0.5">
      <c r="B171" s="3" t="s">
        <v>60</v>
      </c>
      <c r="C171" s="12" t="s">
        <v>7</v>
      </c>
      <c r="D171" s="54"/>
      <c r="E171" s="22">
        <v>2137.0990252395</v>
      </c>
      <c r="F171" s="22">
        <v>7585.3096240784535</v>
      </c>
      <c r="G171" s="54" t="s">
        <v>115</v>
      </c>
      <c r="H171" s="22">
        <v>1941</v>
      </c>
      <c r="I171" s="22">
        <v>6978</v>
      </c>
      <c r="J171" s="54" t="s">
        <v>22</v>
      </c>
      <c r="K171" s="54">
        <f t="shared" si="99"/>
        <v>10.1</v>
      </c>
      <c r="L171" s="54">
        <f t="shared" si="100"/>
        <v>8.6999999999999993</v>
      </c>
      <c r="M171" s="9"/>
      <c r="N171" s="9"/>
      <c r="O171" s="81"/>
    </row>
    <row r="172" spans="1:15" x14ac:dyDescent="0.5">
      <c r="A172" s="8"/>
      <c r="B172" s="3" t="s">
        <v>61</v>
      </c>
      <c r="C172" s="12" t="s">
        <v>62</v>
      </c>
      <c r="D172" s="7">
        <f t="shared" ref="D172:I172" si="101">SUM(D173:D175)</f>
        <v>11595.945302</v>
      </c>
      <c r="E172" s="7">
        <f t="shared" si="101"/>
        <v>26099.732874604702</v>
      </c>
      <c r="F172" s="7">
        <f t="shared" si="101"/>
        <v>92613.624056295506</v>
      </c>
      <c r="G172" s="7">
        <f t="shared" si="101"/>
        <v>9981</v>
      </c>
      <c r="H172" s="7">
        <f t="shared" si="101"/>
        <v>25237</v>
      </c>
      <c r="I172" s="7">
        <f t="shared" si="101"/>
        <v>90731</v>
      </c>
      <c r="J172" s="54">
        <f>ROUND(D172/G172*100-100,2)</f>
        <v>16.18</v>
      </c>
      <c r="K172" s="54">
        <f t="shared" si="99"/>
        <v>3.42</v>
      </c>
      <c r="L172" s="54">
        <f t="shared" si="100"/>
        <v>2.0699999999999998</v>
      </c>
      <c r="M172" s="9"/>
      <c r="N172" s="9"/>
      <c r="O172" s="81"/>
    </row>
    <row r="173" spans="1:15" x14ac:dyDescent="0.5">
      <c r="A173" s="8"/>
      <c r="B173" s="3" t="s">
        <v>63</v>
      </c>
      <c r="C173" s="12" t="s">
        <v>62</v>
      </c>
      <c r="D173" s="22">
        <v>4402.1434019999997</v>
      </c>
      <c r="E173" s="22">
        <v>19505.5999090441</v>
      </c>
      <c r="F173" s="22">
        <v>69193.976608475437</v>
      </c>
      <c r="G173" s="22">
        <v>4705</v>
      </c>
      <c r="H173" s="22">
        <v>19944</v>
      </c>
      <c r="I173" s="22">
        <v>71702</v>
      </c>
      <c r="J173" s="54">
        <f>ROUND(D173/G173*100-100,2)</f>
        <v>-6.44</v>
      </c>
      <c r="K173" s="54">
        <f t="shared" si="99"/>
        <v>-2.2000000000000002</v>
      </c>
      <c r="L173" s="54">
        <f t="shared" si="100"/>
        <v>-3.5</v>
      </c>
      <c r="M173" s="9"/>
      <c r="N173" s="9"/>
      <c r="O173" s="81"/>
    </row>
    <row r="174" spans="1:15" x14ac:dyDescent="0.5">
      <c r="A174" s="8"/>
      <c r="B174" s="3" t="s">
        <v>64</v>
      </c>
      <c r="C174" s="12" t="s">
        <v>62</v>
      </c>
      <c r="D174" s="22">
        <v>40.480000000000004</v>
      </c>
      <c r="E174" s="22">
        <v>241.6116368516</v>
      </c>
      <c r="F174" s="22">
        <v>856.00817654225068</v>
      </c>
      <c r="G174" s="22">
        <v>87</v>
      </c>
      <c r="H174" s="22">
        <v>485</v>
      </c>
      <c r="I174" s="22">
        <v>1743</v>
      </c>
      <c r="J174" s="54">
        <f>ROUND(D174/G174*100-100,2)</f>
        <v>-53.47</v>
      </c>
      <c r="K174" s="54">
        <f t="shared" si="99"/>
        <v>-50.18</v>
      </c>
      <c r="L174" s="54">
        <f t="shared" si="100"/>
        <v>-50.89</v>
      </c>
      <c r="M174" s="9"/>
      <c r="N174" s="9"/>
      <c r="O174" s="81"/>
    </row>
    <row r="175" spans="1:15" x14ac:dyDescent="0.5">
      <c r="A175" s="8"/>
      <c r="B175" s="3" t="s">
        <v>65</v>
      </c>
      <c r="C175" s="12" t="s">
        <v>62</v>
      </c>
      <c r="D175" s="22">
        <v>7153.3218999999999</v>
      </c>
      <c r="E175" s="22">
        <v>6352.521328709</v>
      </c>
      <c r="F175" s="22">
        <v>22563.639271277822</v>
      </c>
      <c r="G175" s="22">
        <v>5189</v>
      </c>
      <c r="H175" s="22">
        <v>4808</v>
      </c>
      <c r="I175" s="22">
        <v>17286</v>
      </c>
      <c r="J175" s="54">
        <f>ROUND(D175/G175*100-100,2)</f>
        <v>37.86</v>
      </c>
      <c r="K175" s="54">
        <f t="shared" si="99"/>
        <v>32.119999999999997</v>
      </c>
      <c r="L175" s="54">
        <f t="shared" si="100"/>
        <v>30.53</v>
      </c>
      <c r="M175" s="9"/>
      <c r="N175" s="9"/>
      <c r="O175" s="81"/>
    </row>
    <row r="176" spans="1:15" x14ac:dyDescent="0.5">
      <c r="A176" s="8"/>
      <c r="B176" s="3" t="s">
        <v>66</v>
      </c>
      <c r="C176" s="12" t="s">
        <v>7</v>
      </c>
      <c r="D176" s="54"/>
      <c r="E176" s="22">
        <v>63134.831779216503</v>
      </c>
      <c r="F176" s="22">
        <v>224035.18760902758</v>
      </c>
      <c r="G176" s="54" t="s">
        <v>115</v>
      </c>
      <c r="H176" s="22">
        <v>63102</v>
      </c>
      <c r="I176" s="22">
        <v>226890</v>
      </c>
      <c r="J176" s="54" t="s">
        <v>22</v>
      </c>
      <c r="K176" s="54">
        <f t="shared" si="99"/>
        <v>0.05</v>
      </c>
      <c r="L176" s="54">
        <f t="shared" si="100"/>
        <v>-1.26</v>
      </c>
      <c r="M176" s="9"/>
      <c r="N176" s="9"/>
      <c r="O176" s="81"/>
    </row>
    <row r="177" spans="1:15" x14ac:dyDescent="0.5">
      <c r="A177" s="8"/>
      <c r="B177" s="3" t="s">
        <v>67</v>
      </c>
      <c r="C177" s="12" t="s">
        <v>7</v>
      </c>
      <c r="D177" s="54"/>
      <c r="E177" s="22">
        <v>7743.4756780109001</v>
      </c>
      <c r="F177" s="22">
        <v>27482.498012965283</v>
      </c>
      <c r="G177" s="54" t="s">
        <v>115</v>
      </c>
      <c r="H177" s="22">
        <v>8594</v>
      </c>
      <c r="I177" s="22">
        <v>30900</v>
      </c>
      <c r="J177" s="54" t="s">
        <v>22</v>
      </c>
      <c r="K177" s="54">
        <f t="shared" si="99"/>
        <v>-9.9</v>
      </c>
      <c r="L177" s="54">
        <f t="shared" si="100"/>
        <v>-11.06</v>
      </c>
      <c r="M177" s="9"/>
      <c r="N177" s="9"/>
      <c r="O177" s="81"/>
    </row>
    <row r="178" spans="1:15" x14ac:dyDescent="0.5">
      <c r="A178" s="8"/>
      <c r="B178" s="3" t="s">
        <v>68</v>
      </c>
      <c r="C178" s="12" t="s">
        <v>69</v>
      </c>
      <c r="D178" s="22">
        <v>879.33124999999995</v>
      </c>
      <c r="E178" s="22">
        <v>753.59902934239994</v>
      </c>
      <c r="F178" s="22">
        <v>2674.4549886729496</v>
      </c>
      <c r="G178" s="22">
        <v>829</v>
      </c>
      <c r="H178" s="22">
        <v>640</v>
      </c>
      <c r="I178" s="22">
        <v>2301</v>
      </c>
      <c r="J178" s="54">
        <f>ROUND(D178/G178*100-100,2)</f>
        <v>6.07</v>
      </c>
      <c r="K178" s="54">
        <f t="shared" si="99"/>
        <v>17.75</v>
      </c>
      <c r="L178" s="54">
        <f t="shared" si="100"/>
        <v>16.23</v>
      </c>
      <c r="M178" s="9"/>
      <c r="N178" s="9"/>
      <c r="O178" s="81"/>
    </row>
    <row r="179" spans="1:15" x14ac:dyDescent="0.5">
      <c r="A179" s="8"/>
      <c r="B179" s="3" t="s">
        <v>70</v>
      </c>
      <c r="C179" s="12" t="s">
        <v>7</v>
      </c>
      <c r="D179" s="54"/>
      <c r="E179" s="7">
        <f t="shared" ref="E179:I179" si="102">SUM(E180:E183)</f>
        <v>178037.09884833251</v>
      </c>
      <c r="F179" s="7">
        <f t="shared" si="102"/>
        <v>631705.19327959034</v>
      </c>
      <c r="G179" s="54" t="s">
        <v>115</v>
      </c>
      <c r="H179" s="7">
        <f t="shared" si="102"/>
        <v>222514</v>
      </c>
      <c r="I179" s="7">
        <f t="shared" si="102"/>
        <v>800011</v>
      </c>
      <c r="J179" s="54" t="s">
        <v>22</v>
      </c>
      <c r="K179" s="54">
        <f t="shared" si="99"/>
        <v>-19.989999999999998</v>
      </c>
      <c r="L179" s="54">
        <f t="shared" si="100"/>
        <v>-21.04</v>
      </c>
      <c r="M179" s="9"/>
      <c r="N179" s="9"/>
      <c r="O179" s="81"/>
    </row>
    <row r="180" spans="1:15" x14ac:dyDescent="0.5">
      <c r="A180" s="3"/>
      <c r="B180" s="3" t="s">
        <v>71</v>
      </c>
      <c r="C180" s="12" t="s">
        <v>69</v>
      </c>
      <c r="D180" s="22">
        <v>0</v>
      </c>
      <c r="E180" s="22">
        <v>0</v>
      </c>
      <c r="F180" s="22">
        <v>0</v>
      </c>
      <c r="G180" s="78">
        <v>0</v>
      </c>
      <c r="H180" s="78">
        <v>0</v>
      </c>
      <c r="I180" s="78">
        <v>0</v>
      </c>
      <c r="J180" s="54">
        <v>0</v>
      </c>
      <c r="K180" s="54">
        <v>0</v>
      </c>
      <c r="L180" s="54">
        <v>0</v>
      </c>
      <c r="M180" s="9"/>
      <c r="N180" s="9"/>
      <c r="O180" s="81"/>
    </row>
    <row r="181" spans="1:15" x14ac:dyDescent="0.5">
      <c r="A181" s="3"/>
      <c r="B181" s="3" t="s">
        <v>72</v>
      </c>
      <c r="C181" s="12" t="s">
        <v>69</v>
      </c>
      <c r="D181" s="22">
        <v>136997.6999187</v>
      </c>
      <c r="E181" s="22">
        <v>41775.310342282901</v>
      </c>
      <c r="F181" s="22">
        <v>148160.01481031484</v>
      </c>
      <c r="G181" s="22">
        <v>225952</v>
      </c>
      <c r="H181" s="22">
        <v>73146</v>
      </c>
      <c r="I181" s="22">
        <v>262997</v>
      </c>
      <c r="J181" s="54">
        <f t="shared" ref="J181:L182" si="103">ROUND(D181/G181*100-100,2)</f>
        <v>-39.369999999999997</v>
      </c>
      <c r="K181" s="54">
        <f t="shared" si="103"/>
        <v>-42.89</v>
      </c>
      <c r="L181" s="54">
        <f t="shared" si="103"/>
        <v>-43.66</v>
      </c>
      <c r="M181" s="9"/>
      <c r="N181" s="9"/>
      <c r="O181" s="81"/>
    </row>
    <row r="182" spans="1:15" x14ac:dyDescent="0.5">
      <c r="A182" s="3"/>
      <c r="B182" s="3" t="s">
        <v>73</v>
      </c>
      <c r="C182" s="12" t="s">
        <v>69</v>
      </c>
      <c r="D182" s="22">
        <v>40545.064200199995</v>
      </c>
      <c r="E182" s="22">
        <v>47568.717701748406</v>
      </c>
      <c r="F182" s="22">
        <v>168707.0060332939</v>
      </c>
      <c r="G182" s="22">
        <v>58805</v>
      </c>
      <c r="H182" s="22">
        <v>65784</v>
      </c>
      <c r="I182" s="22">
        <v>236529</v>
      </c>
      <c r="J182" s="54">
        <f t="shared" si="103"/>
        <v>-31.05</v>
      </c>
      <c r="K182" s="54">
        <f t="shared" si="103"/>
        <v>-27.69</v>
      </c>
      <c r="L182" s="54">
        <f t="shared" si="103"/>
        <v>-28.67</v>
      </c>
      <c r="M182" s="9"/>
      <c r="N182" s="9"/>
      <c r="O182" s="81"/>
    </row>
    <row r="183" spans="1:15" x14ac:dyDescent="0.5">
      <c r="A183" s="3"/>
      <c r="B183" s="3" t="s">
        <v>74</v>
      </c>
      <c r="C183" s="12" t="s">
        <v>7</v>
      </c>
      <c r="D183" s="54"/>
      <c r="E183" s="22">
        <v>88693.070804301198</v>
      </c>
      <c r="F183" s="22">
        <v>314838.17243598157</v>
      </c>
      <c r="G183" s="54" t="s">
        <v>115</v>
      </c>
      <c r="H183" s="22">
        <v>83584</v>
      </c>
      <c r="I183" s="22">
        <v>300485</v>
      </c>
      <c r="J183" s="54" t="s">
        <v>22</v>
      </c>
      <c r="K183" s="54">
        <f t="shared" ref="K183:L187" si="104">ROUND(E183/H183*100-100,2)</f>
        <v>6.11</v>
      </c>
      <c r="L183" s="54">
        <f t="shared" si="104"/>
        <v>4.78</v>
      </c>
      <c r="M183" s="9"/>
      <c r="N183" s="9"/>
      <c r="O183" s="81"/>
    </row>
    <row r="184" spans="1:15" x14ac:dyDescent="0.5">
      <c r="A184" s="8"/>
      <c r="B184" s="3" t="s">
        <v>75</v>
      </c>
      <c r="C184" s="12" t="s">
        <v>7</v>
      </c>
      <c r="D184" s="54"/>
      <c r="E184" s="7">
        <f t="shared" ref="E184" si="105">SUM(E185:E192)</f>
        <v>61052.619307798595</v>
      </c>
      <c r="F184" s="7">
        <f t="shared" ref="F184" si="106">SUM(F185:F192)</f>
        <v>216604.30943268741</v>
      </c>
      <c r="G184" s="54" t="s">
        <v>115</v>
      </c>
      <c r="H184" s="7">
        <f t="shared" ref="H184:I184" si="107">SUM(H185:H192)</f>
        <v>58624</v>
      </c>
      <c r="I184" s="7">
        <f t="shared" si="107"/>
        <v>210764</v>
      </c>
      <c r="J184" s="54" t="s">
        <v>22</v>
      </c>
      <c r="K184" s="54">
        <f t="shared" si="104"/>
        <v>4.1399999999999997</v>
      </c>
      <c r="L184" s="54">
        <f t="shared" si="104"/>
        <v>2.77</v>
      </c>
      <c r="M184" s="9"/>
      <c r="N184" s="9"/>
      <c r="O184" s="81"/>
    </row>
    <row r="185" spans="1:15" x14ac:dyDescent="0.5">
      <c r="A185" s="3"/>
      <c r="B185" s="3" t="s">
        <v>76</v>
      </c>
      <c r="C185" s="12" t="s">
        <v>77</v>
      </c>
      <c r="D185" s="22">
        <v>562</v>
      </c>
      <c r="E185" s="22">
        <v>3076.1934496497001</v>
      </c>
      <c r="F185" s="22">
        <v>10893.183341699858</v>
      </c>
      <c r="G185" s="22">
        <v>600</v>
      </c>
      <c r="H185" s="22">
        <v>3129</v>
      </c>
      <c r="I185" s="22">
        <v>11249</v>
      </c>
      <c r="J185" s="54">
        <f>ROUND(D185/G185*100-100,2)</f>
        <v>-6.33</v>
      </c>
      <c r="K185" s="54">
        <f t="shared" si="104"/>
        <v>-1.69</v>
      </c>
      <c r="L185" s="54">
        <f t="shared" si="104"/>
        <v>-3.16</v>
      </c>
      <c r="M185" s="9"/>
      <c r="N185" s="9"/>
      <c r="O185" s="81"/>
    </row>
    <row r="186" spans="1:15" x14ac:dyDescent="0.5">
      <c r="A186" s="3"/>
      <c r="B186" s="3" t="s">
        <v>78</v>
      </c>
      <c r="C186" s="12" t="s">
        <v>7</v>
      </c>
      <c r="D186" s="54"/>
      <c r="E186" s="22">
        <v>2599.3971398151998</v>
      </c>
      <c r="F186" s="22">
        <v>9232.3475072195979</v>
      </c>
      <c r="G186" s="54" t="s">
        <v>115</v>
      </c>
      <c r="H186" s="22">
        <v>4044</v>
      </c>
      <c r="I186" s="22">
        <v>14541</v>
      </c>
      <c r="J186" s="54" t="s">
        <v>22</v>
      </c>
      <c r="K186" s="54">
        <f t="shared" si="104"/>
        <v>-35.72</v>
      </c>
      <c r="L186" s="54">
        <f t="shared" si="104"/>
        <v>-36.51</v>
      </c>
      <c r="M186" s="9"/>
      <c r="N186" s="9"/>
      <c r="O186" s="81"/>
    </row>
    <row r="187" spans="1:15" x14ac:dyDescent="0.5">
      <c r="B187" s="3" t="s">
        <v>79</v>
      </c>
      <c r="C187" s="12" t="s">
        <v>7</v>
      </c>
      <c r="D187" s="54"/>
      <c r="E187" s="22">
        <v>13575.999926959999</v>
      </c>
      <c r="F187" s="22">
        <v>48144.453735929535</v>
      </c>
      <c r="G187" s="54" t="s">
        <v>115</v>
      </c>
      <c r="H187" s="22">
        <v>10360</v>
      </c>
      <c r="I187" s="22">
        <v>37254</v>
      </c>
      <c r="J187" s="54" t="s">
        <v>22</v>
      </c>
      <c r="K187" s="54">
        <f t="shared" si="104"/>
        <v>31.04</v>
      </c>
      <c r="L187" s="54">
        <f t="shared" si="104"/>
        <v>29.23</v>
      </c>
      <c r="M187" s="9"/>
      <c r="N187" s="9"/>
      <c r="O187" s="81"/>
    </row>
    <row r="188" spans="1:15" x14ac:dyDescent="0.5">
      <c r="B188" s="3" t="s">
        <v>80</v>
      </c>
      <c r="C188" s="56"/>
      <c r="D188" s="22"/>
      <c r="E188" s="78"/>
      <c r="F188" s="78"/>
      <c r="G188" s="22"/>
      <c r="H188" s="78"/>
      <c r="I188" s="78"/>
      <c r="J188" s="54"/>
      <c r="K188" s="54"/>
      <c r="L188" s="54"/>
      <c r="M188" s="9"/>
      <c r="N188" s="9"/>
      <c r="O188" s="81"/>
    </row>
    <row r="189" spans="1:15" x14ac:dyDescent="0.5">
      <c r="B189" s="3" t="s">
        <v>81</v>
      </c>
      <c r="C189" s="12" t="s">
        <v>7</v>
      </c>
      <c r="D189" s="54"/>
      <c r="E189" s="78">
        <v>6619.6882149264002</v>
      </c>
      <c r="F189" s="78">
        <v>23485.869283348453</v>
      </c>
      <c r="G189" s="54" t="s">
        <v>115</v>
      </c>
      <c r="H189" s="78">
        <v>10436</v>
      </c>
      <c r="I189" s="78">
        <v>37501</v>
      </c>
      <c r="J189" s="54" t="s">
        <v>22</v>
      </c>
      <c r="K189" s="54">
        <f t="shared" ref="K189:K199" si="108">ROUND(E189/H189*100-100,2)</f>
        <v>-36.57</v>
      </c>
      <c r="L189" s="54">
        <f t="shared" ref="L189:L199" si="109">ROUND(F189/I189*100-100,2)</f>
        <v>-37.369999999999997</v>
      </c>
      <c r="M189" s="9"/>
      <c r="N189" s="9"/>
      <c r="O189" s="81"/>
    </row>
    <row r="190" spans="1:15" x14ac:dyDescent="0.5">
      <c r="B190" s="3" t="s">
        <v>82</v>
      </c>
      <c r="C190" s="12" t="s">
        <v>7</v>
      </c>
      <c r="D190" s="54"/>
      <c r="E190" s="22">
        <v>3465.8329207796</v>
      </c>
      <c r="F190" s="22">
        <v>12294.838111867804</v>
      </c>
      <c r="G190" s="54" t="s">
        <v>115</v>
      </c>
      <c r="H190" s="22">
        <v>3014</v>
      </c>
      <c r="I190" s="22">
        <v>10836</v>
      </c>
      <c r="J190" s="54" t="s">
        <v>22</v>
      </c>
      <c r="K190" s="54">
        <f t="shared" si="108"/>
        <v>14.99</v>
      </c>
      <c r="L190" s="54">
        <f t="shared" si="109"/>
        <v>13.46</v>
      </c>
      <c r="M190" s="9"/>
      <c r="N190" s="9"/>
      <c r="O190" s="81"/>
    </row>
    <row r="191" spans="1:15" x14ac:dyDescent="0.5">
      <c r="B191" s="3" t="s">
        <v>113</v>
      </c>
      <c r="C191" s="12" t="s">
        <v>77</v>
      </c>
      <c r="D191" s="22">
        <v>11094</v>
      </c>
      <c r="E191" s="22">
        <v>17325.306489975199</v>
      </c>
      <c r="F191" s="22">
        <v>61496.51325021396</v>
      </c>
      <c r="G191" s="23">
        <v>11047</v>
      </c>
      <c r="H191" s="23">
        <v>14835</v>
      </c>
      <c r="I191" s="23">
        <v>53343</v>
      </c>
      <c r="J191" s="54">
        <f>ROUND(D191/G191*100-100,2)</f>
        <v>0.43</v>
      </c>
      <c r="K191" s="54">
        <f t="shared" si="108"/>
        <v>16.79</v>
      </c>
      <c r="L191" s="54">
        <f t="shared" si="109"/>
        <v>15.29</v>
      </c>
      <c r="M191" s="9"/>
      <c r="N191" s="9"/>
      <c r="O191" s="81"/>
    </row>
    <row r="192" spans="1:15" x14ac:dyDescent="0.5">
      <c r="B192" s="3" t="s">
        <v>114</v>
      </c>
      <c r="C192" s="12" t="s">
        <v>7</v>
      </c>
      <c r="D192" s="54"/>
      <c r="E192" s="22">
        <v>14390.201165692501</v>
      </c>
      <c r="F192" s="22">
        <v>51057.104202408183</v>
      </c>
      <c r="G192" s="54" t="s">
        <v>115</v>
      </c>
      <c r="H192" s="22">
        <v>12806</v>
      </c>
      <c r="I192" s="22">
        <v>46040</v>
      </c>
      <c r="J192" s="54" t="s">
        <v>22</v>
      </c>
      <c r="K192" s="54">
        <f t="shared" si="108"/>
        <v>12.37</v>
      </c>
      <c r="L192" s="54">
        <f t="shared" si="109"/>
        <v>10.9</v>
      </c>
      <c r="M192" s="9"/>
      <c r="N192" s="9"/>
      <c r="O192" s="81"/>
    </row>
    <row r="193" spans="1:18" x14ac:dyDescent="0.5">
      <c r="A193" s="8"/>
      <c r="B193" s="3" t="s">
        <v>83</v>
      </c>
      <c r="C193" s="12" t="s">
        <v>111</v>
      </c>
      <c r="D193" s="22">
        <v>391.34626269999995</v>
      </c>
      <c r="E193" s="22">
        <v>766.63993877730002</v>
      </c>
      <c r="F193" s="22">
        <v>2717.7224114861365</v>
      </c>
      <c r="G193" s="22">
        <v>484</v>
      </c>
      <c r="H193" s="22">
        <v>682</v>
      </c>
      <c r="I193" s="22">
        <v>2451</v>
      </c>
      <c r="J193" s="54">
        <f>ROUND(D193/G193*100-100,2)</f>
        <v>-19.14</v>
      </c>
      <c r="K193" s="54">
        <f t="shared" si="108"/>
        <v>12.41</v>
      </c>
      <c r="L193" s="54">
        <f t="shared" si="109"/>
        <v>10.88</v>
      </c>
      <c r="M193" s="9"/>
      <c r="N193" s="9"/>
      <c r="O193" s="81"/>
    </row>
    <row r="194" spans="1:18" x14ac:dyDescent="0.5">
      <c r="A194" s="8"/>
      <c r="B194" s="3" t="s">
        <v>84</v>
      </c>
      <c r="C194" s="12" t="s">
        <v>7</v>
      </c>
      <c r="D194" s="54"/>
      <c r="E194" s="22">
        <v>187.22195951640001</v>
      </c>
      <c r="F194" s="22">
        <v>666.69705877262493</v>
      </c>
      <c r="G194" s="54" t="s">
        <v>115</v>
      </c>
      <c r="H194" s="22">
        <v>2507</v>
      </c>
      <c r="I194" s="22">
        <v>9015</v>
      </c>
      <c r="J194" s="54" t="s">
        <v>22</v>
      </c>
      <c r="K194" s="54">
        <f t="shared" si="108"/>
        <v>-92.53</v>
      </c>
      <c r="L194" s="54">
        <f t="shared" si="109"/>
        <v>-92.6</v>
      </c>
      <c r="M194" s="9"/>
      <c r="N194" s="9"/>
      <c r="O194" s="81"/>
    </row>
    <row r="195" spans="1:18" x14ac:dyDescent="0.5">
      <c r="A195" s="8"/>
      <c r="B195" s="3" t="s">
        <v>85</v>
      </c>
      <c r="C195" s="12" t="s">
        <v>77</v>
      </c>
      <c r="D195" s="22">
        <v>469.00200000000001</v>
      </c>
      <c r="E195" s="22">
        <v>1014.9106011602</v>
      </c>
      <c r="F195" s="22">
        <v>3598.645702868434</v>
      </c>
      <c r="G195" s="22">
        <v>469</v>
      </c>
      <c r="H195" s="22">
        <v>1045</v>
      </c>
      <c r="I195" s="22">
        <v>3755</v>
      </c>
      <c r="J195" s="54">
        <f t="shared" ref="J195:J196" si="110">ROUND(D195/G195*100-100,2)</f>
        <v>0</v>
      </c>
      <c r="K195" s="54">
        <f t="shared" si="108"/>
        <v>-2.88</v>
      </c>
      <c r="L195" s="54">
        <f t="shared" si="109"/>
        <v>-4.16</v>
      </c>
      <c r="M195" s="9"/>
      <c r="N195" s="9"/>
      <c r="O195" s="81"/>
    </row>
    <row r="196" spans="1:18" x14ac:dyDescent="0.5">
      <c r="A196" s="8"/>
      <c r="B196" s="3" t="s">
        <v>86</v>
      </c>
      <c r="C196" s="12" t="s">
        <v>69</v>
      </c>
      <c r="D196" s="22">
        <v>8299.5004499999995</v>
      </c>
      <c r="E196" s="22">
        <v>251.97935959950001</v>
      </c>
      <c r="F196" s="22">
        <v>895.13318517570156</v>
      </c>
      <c r="G196" s="22">
        <v>52464</v>
      </c>
      <c r="H196" s="22">
        <v>2137</v>
      </c>
      <c r="I196" s="22">
        <v>7688</v>
      </c>
      <c r="J196" s="54">
        <f t="shared" si="110"/>
        <v>-84.18</v>
      </c>
      <c r="K196" s="54">
        <f t="shared" si="108"/>
        <v>-88.21</v>
      </c>
      <c r="L196" s="54">
        <f t="shared" si="109"/>
        <v>-88.36</v>
      </c>
      <c r="M196" s="9"/>
      <c r="N196" s="9"/>
      <c r="O196" s="81"/>
    </row>
    <row r="197" spans="1:18" x14ac:dyDescent="0.5">
      <c r="A197" s="8"/>
      <c r="B197" s="3" t="s">
        <v>87</v>
      </c>
      <c r="C197" s="12" t="s">
        <v>7</v>
      </c>
      <c r="D197" s="54"/>
      <c r="E197" s="22">
        <v>1</v>
      </c>
      <c r="F197" s="22">
        <v>5</v>
      </c>
      <c r="G197" s="54" t="s">
        <v>115</v>
      </c>
      <c r="H197" s="22">
        <v>80</v>
      </c>
      <c r="I197" s="22">
        <v>289</v>
      </c>
      <c r="J197" s="54" t="s">
        <v>22</v>
      </c>
      <c r="K197" s="54">
        <f t="shared" si="108"/>
        <v>-98.75</v>
      </c>
      <c r="L197" s="54">
        <f t="shared" si="109"/>
        <v>-98.27</v>
      </c>
      <c r="M197" s="9"/>
      <c r="N197" s="9"/>
      <c r="O197" s="81"/>
    </row>
    <row r="198" spans="1:18" x14ac:dyDescent="0.5">
      <c r="A198" s="8"/>
      <c r="B198" s="3" t="s">
        <v>88</v>
      </c>
      <c r="C198" s="12" t="s">
        <v>69</v>
      </c>
      <c r="D198" s="22">
        <v>4417399.41</v>
      </c>
      <c r="E198" s="22">
        <v>48858.794253804997</v>
      </c>
      <c r="F198" s="22">
        <v>173169.1154590729</v>
      </c>
      <c r="G198" s="22">
        <v>4691454</v>
      </c>
      <c r="H198" s="22">
        <v>46567</v>
      </c>
      <c r="I198" s="22">
        <v>167472</v>
      </c>
      <c r="J198" s="54">
        <f t="shared" ref="J198:J199" si="111">ROUND(D198/G198*100-100,2)</f>
        <v>-5.84</v>
      </c>
      <c r="K198" s="54">
        <f t="shared" si="108"/>
        <v>4.92</v>
      </c>
      <c r="L198" s="54">
        <f t="shared" si="109"/>
        <v>3.4</v>
      </c>
      <c r="M198" s="9"/>
      <c r="N198" s="9"/>
      <c r="O198" s="81"/>
    </row>
    <row r="199" spans="1:18" x14ac:dyDescent="0.5">
      <c r="A199" s="8"/>
      <c r="B199" s="3" t="s">
        <v>89</v>
      </c>
      <c r="C199" s="12" t="s">
        <v>69</v>
      </c>
      <c r="D199" s="22">
        <v>6467.8505000000005</v>
      </c>
      <c r="E199" s="22">
        <v>3459.7566428055998</v>
      </c>
      <c r="F199" s="22">
        <v>12275.724916892232</v>
      </c>
      <c r="G199" s="22">
        <v>10332</v>
      </c>
      <c r="H199" s="22">
        <v>5011</v>
      </c>
      <c r="I199" s="22">
        <v>18017</v>
      </c>
      <c r="J199" s="54">
        <f t="shared" si="111"/>
        <v>-37.4</v>
      </c>
      <c r="K199" s="54">
        <f t="shared" si="108"/>
        <v>-30.96</v>
      </c>
      <c r="L199" s="54">
        <f t="shared" si="109"/>
        <v>-31.87</v>
      </c>
      <c r="M199" s="9"/>
      <c r="N199" s="9"/>
      <c r="O199" s="81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9"/>
      <c r="N200" s="81"/>
      <c r="O200" s="81"/>
    </row>
    <row r="201" spans="1:18" x14ac:dyDescent="0.5">
      <c r="A201" s="3"/>
      <c r="B201" s="3" t="s">
        <v>90</v>
      </c>
      <c r="C201" s="12"/>
      <c r="D201" s="22"/>
      <c r="E201" s="7">
        <f t="shared" ref="E201:I201" si="112">E112-SUM(E114,E130,E145,E151)</f>
        <v>331998.64230570663</v>
      </c>
      <c r="F201" s="7">
        <f t="shared" si="112"/>
        <v>1178372.7351780459</v>
      </c>
      <c r="G201" s="22"/>
      <c r="H201" s="7">
        <f t="shared" si="112"/>
        <v>321523</v>
      </c>
      <c r="I201" s="7">
        <f t="shared" si="112"/>
        <v>1156060</v>
      </c>
      <c r="J201" s="54"/>
      <c r="K201" s="54">
        <f>ROUND(E201/H201*100-100,2)</f>
        <v>3.26</v>
      </c>
      <c r="L201" s="54">
        <f>ROUND(F201/I201*100-100,2)</f>
        <v>1.93</v>
      </c>
      <c r="M201" s="79"/>
      <c r="N201" s="81"/>
      <c r="O201" s="81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6" t="s">
        <v>117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6"/>
      <c r="D226" s="8"/>
      <c r="E226" s="2"/>
      <c r="F226" s="8"/>
      <c r="G226" s="8"/>
      <c r="H226" s="2"/>
      <c r="I226" s="8"/>
      <c r="J226" s="8"/>
      <c r="K226" s="2"/>
      <c r="L226" s="8"/>
      <c r="M226" s="70"/>
      <c r="P226" s="70"/>
      <c r="Q226" s="70"/>
      <c r="R226" s="70"/>
    </row>
    <row r="227" spans="1:18" x14ac:dyDescent="0.5">
      <c r="A227" s="3"/>
      <c r="B227" s="3"/>
      <c r="C227" s="86"/>
      <c r="D227" s="87"/>
      <c r="E227" s="2"/>
      <c r="F227" s="8"/>
      <c r="G227" s="87"/>
      <c r="H227" s="2"/>
      <c r="I227" s="8"/>
      <c r="J227" s="87"/>
      <c r="K227" s="2"/>
      <c r="L227" s="8"/>
      <c r="M227" s="87"/>
      <c r="P227" s="87"/>
      <c r="Q227" s="70"/>
      <c r="R227" s="70"/>
    </row>
    <row r="228" spans="1:18" x14ac:dyDescent="0.5">
      <c r="A228" s="3"/>
      <c r="B228" s="3"/>
      <c r="C228" s="86"/>
      <c r="D228" s="87"/>
      <c r="E228" s="2"/>
      <c r="F228" s="8"/>
      <c r="G228" s="87"/>
      <c r="H228" s="2"/>
      <c r="I228" s="8"/>
      <c r="J228" s="87"/>
      <c r="K228" s="2"/>
      <c r="L228" s="8"/>
      <c r="M228" s="87"/>
      <c r="P228" s="87"/>
      <c r="Q228" s="70"/>
      <c r="R228" s="70"/>
    </row>
    <row r="229" spans="1:18" x14ac:dyDescent="0.5">
      <c r="A229" s="3"/>
      <c r="B229" s="3"/>
      <c r="C229" s="86"/>
      <c r="D229" s="87"/>
      <c r="E229" s="2"/>
      <c r="F229" s="8"/>
      <c r="G229" s="87"/>
      <c r="H229" s="2"/>
      <c r="I229" s="8"/>
      <c r="J229" s="87"/>
      <c r="K229" s="2"/>
      <c r="L229" s="8"/>
      <c r="M229" s="87"/>
      <c r="P229" s="87"/>
      <c r="Q229" s="70"/>
      <c r="R229" s="70"/>
    </row>
    <row r="230" spans="1:18" x14ac:dyDescent="0.5">
      <c r="A230" s="3"/>
      <c r="B230" s="3"/>
      <c r="C230" s="86"/>
      <c r="D230" s="87"/>
      <c r="E230" s="2"/>
      <c r="F230" s="8"/>
      <c r="G230" s="87"/>
      <c r="H230" s="2"/>
      <c r="I230" s="8"/>
      <c r="J230" s="87"/>
      <c r="K230" s="2"/>
      <c r="L230" s="8"/>
      <c r="M230" s="87"/>
      <c r="P230" s="87"/>
      <c r="Q230" s="70"/>
      <c r="R230" s="70"/>
    </row>
    <row r="231" spans="1:18" x14ac:dyDescent="0.5">
      <c r="A231" s="3"/>
      <c r="B231" s="3"/>
      <c r="C231" s="86"/>
      <c r="D231" s="87"/>
      <c r="E231" s="2"/>
      <c r="F231" s="8"/>
      <c r="G231" s="87"/>
      <c r="H231" s="2"/>
      <c r="I231" s="8"/>
      <c r="J231" s="87"/>
      <c r="K231" s="2"/>
      <c r="L231" s="8"/>
      <c r="M231" s="87"/>
      <c r="P231" s="87"/>
      <c r="Q231" s="70"/>
      <c r="R231" s="70"/>
    </row>
    <row r="232" spans="1:18" x14ac:dyDescent="0.5">
      <c r="A232" s="3"/>
      <c r="B232" s="3"/>
      <c r="C232" s="86"/>
      <c r="D232" s="87"/>
      <c r="E232" s="2"/>
      <c r="F232" s="8"/>
      <c r="G232" s="87"/>
      <c r="H232" s="2"/>
      <c r="I232" s="8"/>
      <c r="J232" s="87"/>
      <c r="K232" s="2"/>
      <c r="L232" s="8"/>
      <c r="M232" s="87"/>
      <c r="P232" s="87"/>
      <c r="Q232" s="70"/>
      <c r="R232" s="70"/>
    </row>
    <row r="233" spans="1:18" x14ac:dyDescent="0.5">
      <c r="A233" s="3"/>
      <c r="B233" s="3"/>
      <c r="C233" s="86"/>
      <c r="D233" s="87"/>
      <c r="E233" s="2"/>
      <c r="F233" s="8"/>
      <c r="G233" s="87"/>
      <c r="H233" s="2"/>
      <c r="I233" s="8"/>
      <c r="J233" s="87"/>
      <c r="K233" s="2"/>
      <c r="L233" s="8"/>
      <c r="M233" s="87"/>
      <c r="P233" s="87"/>
      <c r="Q233" s="70"/>
      <c r="R233" s="70"/>
    </row>
    <row r="234" spans="1:18" x14ac:dyDescent="0.5">
      <c r="A234" s="3"/>
      <c r="B234" s="3"/>
      <c r="C234" s="86"/>
      <c r="D234" s="87"/>
      <c r="E234" s="2"/>
      <c r="F234" s="8"/>
      <c r="G234" s="87"/>
      <c r="H234" s="2"/>
      <c r="I234" s="8"/>
      <c r="J234" s="87"/>
      <c r="K234" s="2"/>
      <c r="L234" s="8"/>
      <c r="M234" s="87"/>
      <c r="P234" s="87"/>
      <c r="Q234" s="70"/>
      <c r="R234" s="70"/>
    </row>
    <row r="235" spans="1:18" x14ac:dyDescent="0.5">
      <c r="A235" s="3"/>
      <c r="B235" s="3"/>
      <c r="C235" s="86"/>
      <c r="D235" s="87"/>
      <c r="E235" s="2"/>
      <c r="F235" s="8"/>
      <c r="G235" s="87"/>
      <c r="H235" s="2"/>
      <c r="I235" s="8"/>
      <c r="J235" s="87"/>
      <c r="K235" s="2"/>
      <c r="L235" s="8"/>
      <c r="M235" s="87"/>
      <c r="P235" s="87"/>
      <c r="Q235" s="70"/>
      <c r="R235" s="70"/>
    </row>
    <row r="236" spans="1:18" x14ac:dyDescent="0.5">
      <c r="A236" s="3"/>
      <c r="B236" s="3"/>
      <c r="C236" s="86"/>
      <c r="D236" s="87"/>
      <c r="E236" s="2"/>
      <c r="F236" s="8"/>
      <c r="G236" s="87"/>
      <c r="H236" s="2"/>
      <c r="I236" s="8"/>
      <c r="J236" s="87"/>
      <c r="K236" s="2"/>
      <c r="L236" s="8"/>
      <c r="M236" s="87"/>
      <c r="P236" s="87"/>
      <c r="Q236" s="70"/>
      <c r="R236" s="70"/>
    </row>
    <row r="237" spans="1:18" x14ac:dyDescent="0.5">
      <c r="B237" s="3"/>
      <c r="C237" s="86"/>
      <c r="D237" s="87"/>
      <c r="E237" s="2"/>
      <c r="F237" s="8"/>
      <c r="G237" s="87"/>
      <c r="H237" s="2"/>
      <c r="I237" s="8"/>
      <c r="J237" s="87"/>
      <c r="K237" s="2"/>
      <c r="L237" s="8"/>
      <c r="M237" s="87"/>
      <c r="P237" s="87"/>
      <c r="Q237" s="70"/>
      <c r="R237" s="70"/>
    </row>
    <row r="238" spans="1:18" x14ac:dyDescent="0.5">
      <c r="B238" s="3"/>
      <c r="C238" s="86"/>
      <c r="D238" s="87"/>
      <c r="E238" s="2"/>
      <c r="F238" s="8"/>
      <c r="G238" s="87"/>
      <c r="H238" s="2"/>
      <c r="I238" s="8"/>
      <c r="J238" s="87"/>
      <c r="K238" s="2"/>
      <c r="L238" s="8"/>
      <c r="M238" s="87"/>
      <c r="P238" s="87"/>
      <c r="Q238" s="70"/>
      <c r="R238" s="70"/>
    </row>
    <row r="239" spans="1:18" x14ac:dyDescent="0.5">
      <c r="B239" s="3"/>
      <c r="C239" s="86"/>
      <c r="D239" s="87"/>
      <c r="E239" s="2"/>
      <c r="F239" s="8"/>
      <c r="G239" s="87"/>
      <c r="H239" s="2"/>
      <c r="I239" s="8"/>
      <c r="J239" s="87"/>
      <c r="K239" s="2"/>
      <c r="L239" s="8"/>
      <c r="M239" s="87"/>
      <c r="P239" s="87"/>
      <c r="Q239" s="70"/>
      <c r="R239" s="70"/>
    </row>
    <row r="240" spans="1:18" x14ac:dyDescent="0.5">
      <c r="B240" s="3"/>
      <c r="C240" s="86"/>
      <c r="D240" s="87"/>
      <c r="E240" s="2"/>
      <c r="F240" s="8"/>
      <c r="G240" s="87"/>
      <c r="H240" s="2"/>
      <c r="I240" s="8"/>
      <c r="J240" s="87"/>
      <c r="K240" s="2"/>
      <c r="L240" s="8"/>
      <c r="M240" s="87"/>
      <c r="P240" s="87"/>
      <c r="Q240" s="70"/>
      <c r="R240" s="70"/>
    </row>
    <row r="241" spans="1:18" x14ac:dyDescent="0.5">
      <c r="B241" s="3"/>
      <c r="C241" s="86"/>
      <c r="D241" s="87"/>
      <c r="E241" s="2"/>
      <c r="F241" s="8"/>
      <c r="G241" s="87"/>
      <c r="H241" s="2"/>
      <c r="I241" s="8"/>
      <c r="J241" s="87"/>
      <c r="K241" s="2"/>
      <c r="L241" s="8"/>
      <c r="M241" s="87"/>
      <c r="P241" s="87"/>
      <c r="Q241" s="70"/>
      <c r="R241" s="70"/>
    </row>
    <row r="242" spans="1:18" x14ac:dyDescent="0.5">
      <c r="B242" s="3"/>
      <c r="C242" s="86"/>
      <c r="D242" s="87"/>
      <c r="E242" s="2"/>
      <c r="F242" s="8"/>
      <c r="G242" s="87"/>
      <c r="H242" s="2"/>
      <c r="I242" s="8"/>
      <c r="J242" s="87"/>
      <c r="K242" s="2"/>
      <c r="L242" s="8"/>
      <c r="M242" s="87"/>
      <c r="P242" s="87"/>
      <c r="Q242" s="70"/>
      <c r="R242" s="70"/>
    </row>
    <row r="243" spans="1:18" x14ac:dyDescent="0.5">
      <c r="B243" s="3"/>
      <c r="C243" s="86"/>
      <c r="D243" s="87"/>
      <c r="E243" s="2"/>
      <c r="F243" s="8"/>
      <c r="G243" s="87"/>
      <c r="H243" s="2"/>
      <c r="I243" s="8"/>
      <c r="J243" s="87"/>
      <c r="K243" s="2"/>
      <c r="L243" s="8"/>
      <c r="M243" s="87"/>
      <c r="P243" s="87"/>
      <c r="Q243" s="70"/>
      <c r="R243" s="70"/>
    </row>
    <row r="244" spans="1:18" x14ac:dyDescent="0.5">
      <c r="B244" s="3"/>
      <c r="C244" s="86"/>
      <c r="D244" s="87"/>
      <c r="E244" s="2"/>
      <c r="F244" s="8"/>
      <c r="G244" s="87"/>
      <c r="H244" s="2"/>
      <c r="I244" s="8"/>
      <c r="J244" s="87"/>
      <c r="K244" s="2"/>
      <c r="L244" s="8"/>
      <c r="M244" s="87"/>
      <c r="P244" s="87"/>
      <c r="Q244" s="70"/>
      <c r="R244" s="70"/>
    </row>
    <row r="245" spans="1:18" x14ac:dyDescent="0.5">
      <c r="B245" s="3"/>
      <c r="C245" s="86"/>
      <c r="D245" s="87"/>
      <c r="E245" s="2"/>
      <c r="F245" s="8"/>
      <c r="G245" s="87"/>
      <c r="H245" s="2"/>
      <c r="I245" s="8"/>
      <c r="J245" s="87"/>
      <c r="K245" s="2"/>
      <c r="L245" s="8"/>
      <c r="M245" s="87"/>
      <c r="P245" s="87"/>
      <c r="Q245" s="70"/>
      <c r="R245" s="70"/>
    </row>
    <row r="246" spans="1:18" x14ac:dyDescent="0.5">
      <c r="B246" s="3"/>
      <c r="C246" s="86"/>
      <c r="D246" s="87"/>
      <c r="E246" s="2"/>
      <c r="F246" s="8"/>
      <c r="G246" s="87"/>
      <c r="H246" s="2"/>
      <c r="I246" s="8"/>
      <c r="J246" s="87"/>
      <c r="K246" s="2"/>
      <c r="L246" s="8"/>
      <c r="M246" s="87"/>
      <c r="P246" s="87"/>
      <c r="Q246" s="70"/>
      <c r="R246" s="70"/>
    </row>
    <row r="247" spans="1:18" x14ac:dyDescent="0.5">
      <c r="B247" s="3"/>
      <c r="C247" s="86"/>
      <c r="D247" s="87"/>
      <c r="E247" s="2"/>
      <c r="F247" s="8"/>
      <c r="G247" s="87"/>
      <c r="H247" s="2"/>
      <c r="I247" s="8"/>
      <c r="J247" s="87"/>
      <c r="K247" s="2"/>
      <c r="L247" s="8"/>
      <c r="M247" s="87"/>
      <c r="P247" s="87"/>
      <c r="Q247" s="70"/>
      <c r="R247" s="70"/>
    </row>
    <row r="248" spans="1:18" x14ac:dyDescent="0.5">
      <c r="B248" s="3"/>
      <c r="C248" s="86"/>
      <c r="D248" s="87"/>
      <c r="E248" s="2"/>
      <c r="F248" s="8"/>
      <c r="G248" s="87"/>
      <c r="H248" s="2"/>
      <c r="I248" s="8"/>
      <c r="J248" s="87"/>
      <c r="K248" s="2"/>
      <c r="L248" s="8"/>
      <c r="M248" s="87"/>
      <c r="P248" s="87"/>
      <c r="Q248" s="70"/>
      <c r="R248" s="70"/>
    </row>
    <row r="249" spans="1:18" x14ac:dyDescent="0.5">
      <c r="B249" s="3"/>
      <c r="C249" s="86"/>
      <c r="D249" s="87"/>
      <c r="E249" s="2"/>
      <c r="F249" s="8"/>
      <c r="G249" s="87"/>
      <c r="H249" s="2"/>
      <c r="I249" s="8"/>
      <c r="J249" s="87"/>
      <c r="K249" s="2"/>
      <c r="L249" s="8"/>
      <c r="M249" s="87"/>
      <c r="P249" s="87"/>
      <c r="Q249" s="70"/>
      <c r="R249" s="70"/>
    </row>
    <row r="250" spans="1:18" x14ac:dyDescent="0.5">
      <c r="B250" s="3"/>
      <c r="C250" s="86"/>
      <c r="D250" s="87"/>
      <c r="E250" s="2"/>
      <c r="F250" s="8"/>
      <c r="G250" s="87"/>
      <c r="H250" s="2"/>
      <c r="I250" s="8"/>
      <c r="J250" s="87"/>
      <c r="K250" s="2"/>
      <c r="L250" s="8"/>
      <c r="M250" s="87"/>
      <c r="P250" s="87"/>
      <c r="Q250" s="70"/>
      <c r="R250" s="70"/>
    </row>
    <row r="251" spans="1:18" x14ac:dyDescent="0.5">
      <c r="B251" s="3"/>
      <c r="C251" s="86"/>
      <c r="D251" s="87"/>
      <c r="E251" s="2"/>
      <c r="F251" s="8"/>
      <c r="G251" s="87"/>
      <c r="H251" s="2"/>
      <c r="I251" s="8"/>
      <c r="J251" s="87"/>
      <c r="K251" s="2"/>
      <c r="L251" s="8"/>
      <c r="M251" s="87"/>
      <c r="P251" s="87"/>
      <c r="Q251" s="70"/>
      <c r="R251" s="70"/>
    </row>
    <row r="252" spans="1:18" x14ac:dyDescent="0.5">
      <c r="B252" s="3"/>
      <c r="C252" s="86"/>
      <c r="D252" s="87"/>
      <c r="E252" s="2"/>
      <c r="F252" s="8"/>
      <c r="G252" s="87"/>
      <c r="H252" s="2"/>
      <c r="I252" s="8"/>
      <c r="J252" s="87"/>
      <c r="K252" s="2"/>
      <c r="L252" s="8"/>
      <c r="M252" s="87"/>
      <c r="P252" s="87"/>
      <c r="Q252" s="70"/>
      <c r="R252" s="70"/>
    </row>
    <row r="253" spans="1:18" x14ac:dyDescent="0.5">
      <c r="A253" s="88"/>
      <c r="B253" s="3"/>
      <c r="C253" s="86"/>
      <c r="D253" s="8"/>
      <c r="E253" s="89"/>
      <c r="F253" s="8"/>
      <c r="G253" s="8"/>
      <c r="H253" s="89"/>
      <c r="I253" s="8"/>
      <c r="J253" s="90"/>
      <c r="K253" s="91"/>
      <c r="L253" s="90"/>
      <c r="M253" s="70"/>
      <c r="P253" s="92"/>
      <c r="Q253" s="70"/>
      <c r="R253" s="70"/>
    </row>
    <row r="254" spans="1:18" x14ac:dyDescent="0.5">
      <c r="A254" s="88"/>
      <c r="B254" s="3"/>
      <c r="C254" s="86"/>
      <c r="D254" s="8"/>
      <c r="E254" s="89"/>
      <c r="F254" s="8"/>
      <c r="G254" s="8"/>
      <c r="H254" s="89"/>
      <c r="I254" s="8"/>
      <c r="J254" s="90"/>
      <c r="K254" s="91"/>
      <c r="L254" s="90"/>
      <c r="M254" s="70"/>
      <c r="P254" s="70"/>
      <c r="Q254" s="70"/>
      <c r="R254" s="70"/>
    </row>
    <row r="255" spans="1:18" x14ac:dyDescent="0.5">
      <c r="A255" s="88"/>
      <c r="B255" s="3"/>
      <c r="C255" s="86"/>
      <c r="D255" s="8"/>
      <c r="E255" s="89"/>
      <c r="F255" s="8"/>
      <c r="G255" s="8"/>
      <c r="H255" s="89"/>
      <c r="I255" s="8"/>
      <c r="J255" s="90"/>
      <c r="K255" s="91"/>
      <c r="L255" s="90"/>
      <c r="M255" s="70"/>
      <c r="P255" s="70"/>
      <c r="Q255" s="70"/>
      <c r="R255" s="70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6"/>
      <c r="D266" s="87"/>
      <c r="E266" s="2"/>
      <c r="F266" s="8"/>
      <c r="G266" s="87"/>
      <c r="H266" s="2"/>
      <c r="I266" s="8"/>
      <c r="J266" s="87"/>
      <c r="K266" s="2"/>
      <c r="L266" s="8"/>
      <c r="M266" s="87"/>
      <c r="P266" s="87"/>
      <c r="Q266" s="70"/>
      <c r="R266" s="70"/>
    </row>
    <row r="267" spans="1:18" x14ac:dyDescent="0.5">
      <c r="A267" s="3"/>
      <c r="B267" s="3"/>
      <c r="C267" s="86"/>
      <c r="D267" s="8"/>
      <c r="E267" s="2"/>
      <c r="F267" s="8"/>
      <c r="G267" s="8"/>
      <c r="H267" s="2"/>
      <c r="I267" s="8"/>
      <c r="J267" s="8"/>
      <c r="K267" s="89"/>
      <c r="L267" s="90"/>
      <c r="M267" s="70"/>
      <c r="P267" s="70"/>
      <c r="Q267" s="70"/>
      <c r="R267" s="70"/>
    </row>
    <row r="268" spans="1:18" x14ac:dyDescent="0.5">
      <c r="A268" s="3"/>
      <c r="B268" s="3"/>
      <c r="C268" s="86"/>
      <c r="D268" s="8"/>
      <c r="E268" s="2"/>
      <c r="F268" s="8"/>
      <c r="G268" s="8"/>
      <c r="H268" s="2"/>
      <c r="I268" s="8"/>
      <c r="J268" s="8"/>
      <c r="K268" s="89"/>
      <c r="L268" s="90"/>
      <c r="M268" s="70"/>
      <c r="P268" s="70"/>
      <c r="Q268" s="70"/>
      <c r="R268" s="70"/>
    </row>
    <row r="269" spans="1:18" x14ac:dyDescent="0.5">
      <c r="A269" s="3"/>
      <c r="B269" s="3"/>
      <c r="C269" s="86"/>
      <c r="D269" s="8"/>
      <c r="E269" s="2"/>
      <c r="F269" s="8"/>
      <c r="G269" s="8"/>
      <c r="H269" s="2"/>
      <c r="I269" s="8"/>
      <c r="J269" s="8"/>
      <c r="K269" s="89"/>
      <c r="L269" s="90"/>
      <c r="M269" s="70"/>
      <c r="P269" s="70"/>
      <c r="Q269" s="70"/>
      <c r="R269" s="70"/>
    </row>
    <row r="270" spans="1:18" x14ac:dyDescent="0.5">
      <c r="A270" s="3"/>
      <c r="B270" s="3"/>
      <c r="C270" s="86"/>
      <c r="D270" s="87"/>
      <c r="E270" s="2"/>
      <c r="F270" s="8"/>
      <c r="G270" s="87"/>
      <c r="H270" s="2"/>
      <c r="I270" s="8"/>
      <c r="J270" s="87"/>
      <c r="K270" s="2"/>
      <c r="L270" s="8"/>
      <c r="M270" s="87"/>
      <c r="P270" s="87"/>
      <c r="Q270" s="70"/>
      <c r="R270" s="70"/>
    </row>
    <row r="271" spans="1:18" x14ac:dyDescent="0.5">
      <c r="A271" s="3"/>
      <c r="B271" s="3"/>
      <c r="C271" s="86"/>
      <c r="D271" s="8"/>
      <c r="E271" s="2"/>
      <c r="F271" s="8"/>
      <c r="G271" s="8"/>
      <c r="H271" s="2"/>
      <c r="I271" s="8"/>
      <c r="J271" s="8"/>
      <c r="K271" s="2"/>
      <c r="L271" s="8"/>
      <c r="M271" s="70"/>
      <c r="P271" s="70"/>
      <c r="Q271" s="70"/>
      <c r="R271" s="70"/>
    </row>
    <row r="272" spans="1:18" x14ac:dyDescent="0.5">
      <c r="B272" s="3"/>
      <c r="C272" s="86"/>
      <c r="D272" s="8"/>
      <c r="E272" s="2"/>
      <c r="F272" s="8"/>
      <c r="G272" s="8"/>
      <c r="H272" s="2"/>
      <c r="I272" s="8"/>
      <c r="J272" s="8"/>
      <c r="K272" s="2"/>
      <c r="L272" s="8"/>
      <c r="M272" s="70"/>
      <c r="P272" s="70"/>
      <c r="Q272" s="70"/>
      <c r="R272" s="70"/>
    </row>
    <row r="273" spans="1:18" x14ac:dyDescent="0.5">
      <c r="A273" s="3"/>
      <c r="B273" s="3"/>
      <c r="C273" s="86"/>
      <c r="D273" s="8"/>
      <c r="E273" s="2"/>
      <c r="F273" s="8"/>
      <c r="G273" s="8"/>
      <c r="H273" s="2"/>
      <c r="I273" s="8"/>
      <c r="J273" s="8"/>
      <c r="K273" s="2"/>
      <c r="L273" s="8"/>
      <c r="M273" s="70"/>
      <c r="P273" s="70"/>
      <c r="Q273" s="70"/>
      <c r="R273" s="70"/>
    </row>
    <row r="274" spans="1:18" x14ac:dyDescent="0.5">
      <c r="A274" s="3"/>
      <c r="B274" s="3"/>
      <c r="C274" s="86"/>
      <c r="D274" s="8"/>
      <c r="E274" s="2"/>
      <c r="F274" s="8"/>
      <c r="G274" s="8"/>
      <c r="H274" s="2"/>
      <c r="I274" s="8"/>
      <c r="J274" s="8"/>
      <c r="K274" s="2"/>
      <c r="L274" s="8"/>
      <c r="M274" s="70"/>
      <c r="P274" s="70"/>
      <c r="Q274" s="70"/>
      <c r="R274" s="70"/>
    </row>
    <row r="275" spans="1:18" x14ac:dyDescent="0.5">
      <c r="A275" s="3"/>
      <c r="B275" s="3"/>
      <c r="C275" s="86"/>
      <c r="D275" s="87"/>
      <c r="E275" s="2"/>
      <c r="F275" s="8"/>
      <c r="G275" s="87"/>
      <c r="H275" s="2"/>
      <c r="I275" s="8"/>
      <c r="J275" s="87"/>
      <c r="K275" s="2"/>
      <c r="L275" s="8"/>
      <c r="M275" s="70"/>
      <c r="P275" s="70"/>
      <c r="Q275" s="70"/>
      <c r="R275" s="70"/>
    </row>
    <row r="276" spans="1:18" x14ac:dyDescent="0.5">
      <c r="A276" s="3"/>
      <c r="B276" s="3"/>
      <c r="C276" s="86"/>
      <c r="D276" s="8"/>
      <c r="E276" s="2"/>
      <c r="F276" s="8"/>
      <c r="G276" s="8"/>
      <c r="H276" s="2"/>
      <c r="I276" s="8"/>
      <c r="J276" s="8"/>
      <c r="K276" s="2"/>
      <c r="L276" s="8"/>
      <c r="M276" s="70"/>
      <c r="P276" s="70"/>
      <c r="Q276" s="70"/>
      <c r="R276" s="70"/>
    </row>
    <row r="277" spans="1:18" x14ac:dyDescent="0.5">
      <c r="A277" s="3"/>
      <c r="B277" s="3"/>
      <c r="C277" s="86"/>
      <c r="D277" s="12"/>
      <c r="E277" s="2"/>
      <c r="F277" s="8"/>
      <c r="G277" s="12"/>
      <c r="H277" s="2"/>
      <c r="I277" s="8"/>
      <c r="J277" s="12"/>
      <c r="K277" s="2"/>
      <c r="L277" s="8"/>
      <c r="M277" s="87"/>
      <c r="P277" s="87"/>
      <c r="Q277" s="70"/>
      <c r="R277" s="70"/>
    </row>
    <row r="278" spans="1:18" x14ac:dyDescent="0.5">
      <c r="A278" s="3"/>
      <c r="B278" s="3"/>
      <c r="C278" s="86"/>
      <c r="D278" s="8"/>
      <c r="E278" s="2"/>
      <c r="F278" s="8"/>
      <c r="G278" s="8"/>
      <c r="H278" s="2"/>
      <c r="I278" s="8"/>
      <c r="J278" s="8"/>
      <c r="K278" s="2"/>
      <c r="L278" s="8"/>
      <c r="M278" s="70"/>
      <c r="P278" s="70"/>
      <c r="Q278" s="70"/>
      <c r="R278" s="70"/>
    </row>
    <row r="279" spans="1:18" x14ac:dyDescent="0.5">
      <c r="B279" s="3"/>
      <c r="C279" s="86"/>
      <c r="D279" s="8"/>
      <c r="E279" s="2"/>
      <c r="F279" s="8"/>
      <c r="G279" s="8"/>
      <c r="H279" s="2"/>
      <c r="I279" s="8"/>
      <c r="J279" s="8"/>
      <c r="K279" s="2"/>
      <c r="L279" s="8"/>
      <c r="M279" s="70"/>
      <c r="P279" s="70"/>
      <c r="Q279" s="70"/>
      <c r="R279" s="70"/>
    </row>
    <row r="280" spans="1:18" x14ac:dyDescent="0.5">
      <c r="B280" s="3"/>
      <c r="C280" s="86"/>
      <c r="D280" s="8"/>
      <c r="E280" s="2"/>
      <c r="F280" s="8"/>
      <c r="G280" s="8"/>
      <c r="H280" s="2"/>
      <c r="I280" s="8"/>
      <c r="J280" s="8"/>
      <c r="K280" s="2"/>
      <c r="L280" s="8"/>
      <c r="M280" s="70"/>
      <c r="P280" s="70"/>
      <c r="Q280" s="70"/>
      <c r="R280" s="70"/>
    </row>
    <row r="281" spans="1:18" x14ac:dyDescent="0.5">
      <c r="B281" s="3"/>
      <c r="C281" s="86"/>
      <c r="D281" s="8"/>
      <c r="E281" s="2"/>
      <c r="F281" s="8"/>
      <c r="G281" s="8"/>
      <c r="H281" s="2"/>
      <c r="I281" s="8"/>
      <c r="J281" s="8"/>
      <c r="K281" s="2"/>
      <c r="L281" s="8"/>
      <c r="M281" s="70"/>
      <c r="P281" s="70"/>
      <c r="Q281" s="70"/>
      <c r="R281" s="70"/>
    </row>
    <row r="282" spans="1:18" x14ac:dyDescent="0.5">
      <c r="B282" s="3"/>
      <c r="C282" s="86"/>
      <c r="D282" s="87"/>
      <c r="E282" s="2"/>
      <c r="F282" s="8"/>
      <c r="G282" s="12"/>
      <c r="H282" s="2"/>
      <c r="I282" s="8"/>
      <c r="J282" s="87"/>
      <c r="K282" s="2"/>
      <c r="L282" s="8"/>
      <c r="M282" s="87"/>
      <c r="P282" s="87"/>
      <c r="Q282" s="70"/>
      <c r="R282" s="70"/>
    </row>
    <row r="283" spans="1:18" x14ac:dyDescent="0.5">
      <c r="B283" s="3"/>
      <c r="C283" s="86"/>
      <c r="D283" s="12"/>
      <c r="E283" s="2"/>
      <c r="F283" s="8"/>
      <c r="G283" s="12"/>
      <c r="H283" s="2"/>
      <c r="I283" s="8"/>
      <c r="J283" s="12"/>
      <c r="K283" s="2"/>
      <c r="L283" s="8"/>
      <c r="M283" s="87"/>
      <c r="P283" s="87"/>
      <c r="Q283" s="70"/>
      <c r="R283" s="70"/>
    </row>
    <row r="284" spans="1:18" x14ac:dyDescent="0.5">
      <c r="A284" s="3"/>
      <c r="B284" s="3"/>
      <c r="C284" s="86"/>
      <c r="D284" s="12"/>
      <c r="E284" s="2"/>
      <c r="F284" s="8"/>
      <c r="G284" s="12"/>
      <c r="H284" s="2"/>
      <c r="I284" s="8"/>
      <c r="J284" s="12"/>
      <c r="K284" s="2"/>
      <c r="L284" s="8"/>
      <c r="M284" s="87"/>
      <c r="P284" s="87"/>
      <c r="Q284" s="70"/>
      <c r="R284" s="70"/>
    </row>
    <row r="285" spans="1:18" x14ac:dyDescent="0.5">
      <c r="A285" s="3"/>
      <c r="B285" s="3"/>
      <c r="C285" s="86"/>
      <c r="D285" s="8"/>
      <c r="E285" s="2"/>
      <c r="F285" s="8"/>
      <c r="G285" s="8"/>
      <c r="H285" s="2"/>
      <c r="I285" s="8"/>
      <c r="J285" s="8"/>
      <c r="K285" s="2"/>
      <c r="L285" s="8"/>
      <c r="M285" s="70"/>
      <c r="P285" s="70"/>
      <c r="Q285" s="70"/>
      <c r="R285" s="70"/>
    </row>
    <row r="286" spans="1:18" x14ac:dyDescent="0.5">
      <c r="B286" s="3"/>
      <c r="C286" s="86"/>
      <c r="D286" s="8"/>
      <c r="E286" s="2"/>
      <c r="F286" s="8"/>
      <c r="G286" s="8"/>
      <c r="H286" s="2"/>
      <c r="I286" s="8"/>
      <c r="J286" s="8"/>
      <c r="K286" s="2"/>
      <c r="L286" s="8"/>
      <c r="M286" s="70"/>
      <c r="P286" s="70"/>
      <c r="Q286" s="70"/>
      <c r="R286" s="70"/>
    </row>
    <row r="287" spans="1:18" x14ac:dyDescent="0.5">
      <c r="B287" s="3"/>
      <c r="C287" s="86"/>
      <c r="D287" s="8"/>
      <c r="E287" s="2"/>
      <c r="F287" s="8"/>
      <c r="G287" s="8"/>
      <c r="H287" s="2"/>
      <c r="I287" s="8"/>
      <c r="J287" s="8"/>
      <c r="K287" s="2"/>
      <c r="L287" s="8"/>
      <c r="M287" s="70"/>
      <c r="P287" s="70"/>
      <c r="Q287" s="70"/>
      <c r="R287" s="70"/>
    </row>
    <row r="288" spans="1:18" x14ac:dyDescent="0.5">
      <c r="B288" s="3"/>
      <c r="C288" s="86"/>
      <c r="D288" s="87"/>
      <c r="E288" s="2"/>
      <c r="F288" s="8"/>
      <c r="G288" s="87"/>
      <c r="H288" s="2"/>
      <c r="I288" s="8"/>
      <c r="J288" s="87"/>
      <c r="K288" s="2"/>
      <c r="L288" s="8"/>
      <c r="M288" s="87"/>
      <c r="P288" s="87"/>
      <c r="Q288" s="70"/>
      <c r="R288" s="70"/>
    </row>
    <row r="289" spans="1:18" x14ac:dyDescent="0.5">
      <c r="B289" s="3"/>
      <c r="C289" s="86"/>
      <c r="D289" s="87"/>
      <c r="E289" s="2"/>
      <c r="F289" s="8"/>
      <c r="G289" s="87"/>
      <c r="H289" s="2"/>
      <c r="I289" s="8"/>
      <c r="J289" s="87"/>
      <c r="K289" s="2"/>
      <c r="L289" s="8"/>
      <c r="M289" s="87"/>
      <c r="P289" s="87"/>
      <c r="Q289" s="70"/>
      <c r="R289" s="70"/>
    </row>
    <row r="290" spans="1:18" x14ac:dyDescent="0.5">
      <c r="B290" s="3"/>
      <c r="C290" s="86"/>
      <c r="D290" s="12"/>
      <c r="E290" s="2"/>
      <c r="F290" s="8"/>
      <c r="G290" s="12"/>
      <c r="H290" s="2"/>
      <c r="I290" s="8"/>
      <c r="J290" s="12"/>
      <c r="K290" s="2"/>
      <c r="L290" s="8"/>
      <c r="M290" s="87"/>
      <c r="P290" s="87"/>
      <c r="Q290" s="70"/>
      <c r="R290" s="70"/>
    </row>
    <row r="291" spans="1:18" x14ac:dyDescent="0.5">
      <c r="A291" s="3"/>
      <c r="B291" s="3"/>
      <c r="C291" s="86"/>
      <c r="D291" s="12"/>
      <c r="E291" s="93"/>
      <c r="F291" s="8"/>
      <c r="G291" s="12"/>
      <c r="H291" s="93"/>
      <c r="I291" s="8"/>
      <c r="J291" s="12"/>
      <c r="K291" s="93"/>
      <c r="L291" s="8"/>
      <c r="M291" s="87"/>
      <c r="P291" s="87"/>
      <c r="Q291" s="70"/>
      <c r="R291" s="70"/>
    </row>
    <row r="292" spans="1:18" x14ac:dyDescent="0.5">
      <c r="B292" s="3"/>
      <c r="C292" s="86"/>
      <c r="D292" s="8"/>
      <c r="E292" s="2"/>
      <c r="F292" s="8"/>
      <c r="G292" s="8"/>
      <c r="H292" s="2"/>
      <c r="I292" s="8"/>
      <c r="J292" s="8"/>
      <c r="K292" s="2"/>
      <c r="L292" s="8"/>
      <c r="M292" s="70"/>
      <c r="P292" s="70"/>
      <c r="Q292" s="70"/>
      <c r="R292" s="70"/>
    </row>
    <row r="293" spans="1:18" x14ac:dyDescent="0.5">
      <c r="B293" s="3"/>
      <c r="C293" s="86"/>
      <c r="D293" s="8"/>
      <c r="E293" s="2"/>
      <c r="F293" s="8"/>
      <c r="G293" s="8"/>
      <c r="H293" s="2"/>
      <c r="I293" s="8"/>
      <c r="J293" s="8"/>
      <c r="K293" s="2"/>
      <c r="L293" s="8"/>
      <c r="M293" s="70"/>
      <c r="P293" s="70"/>
      <c r="Q293" s="70"/>
      <c r="R293" s="70"/>
    </row>
    <row r="294" spans="1:18" x14ac:dyDescent="0.5">
      <c r="B294" s="3"/>
      <c r="C294" s="86"/>
      <c r="D294" s="87"/>
      <c r="E294" s="2"/>
      <c r="F294" s="8"/>
      <c r="G294" s="87"/>
      <c r="H294" s="2"/>
      <c r="I294" s="8"/>
      <c r="J294" s="87"/>
      <c r="K294" s="2"/>
      <c r="L294" s="8"/>
      <c r="M294" s="87"/>
      <c r="P294" s="87"/>
      <c r="Q294" s="70"/>
      <c r="R294" s="70"/>
    </row>
    <row r="295" spans="1:18" x14ac:dyDescent="0.5">
      <c r="B295" s="3"/>
      <c r="C295" s="86"/>
      <c r="D295" s="8"/>
      <c r="E295" s="2"/>
      <c r="F295" s="8"/>
      <c r="G295" s="8"/>
      <c r="H295" s="2"/>
      <c r="I295" s="8"/>
      <c r="J295" s="8"/>
      <c r="K295" s="2"/>
      <c r="L295" s="8"/>
      <c r="M295" s="70"/>
      <c r="P295" s="70"/>
      <c r="Q295" s="70"/>
      <c r="R295" s="70"/>
    </row>
    <row r="296" spans="1:18" x14ac:dyDescent="0.5">
      <c r="B296" s="3"/>
      <c r="C296" s="86"/>
      <c r="D296" s="8"/>
      <c r="E296" s="2"/>
      <c r="F296" s="8"/>
      <c r="G296" s="8"/>
      <c r="H296" s="2"/>
      <c r="I296" s="8"/>
      <c r="J296" s="8"/>
      <c r="K296" s="2"/>
      <c r="L296" s="8"/>
      <c r="M296" s="70"/>
      <c r="P296" s="70"/>
      <c r="Q296" s="70"/>
      <c r="R296" s="70"/>
    </row>
    <row r="297" spans="1:18" x14ac:dyDescent="0.5">
      <c r="B297" s="3"/>
      <c r="C297" s="86"/>
      <c r="D297" s="8"/>
      <c r="E297" s="2"/>
      <c r="F297" s="8"/>
      <c r="G297" s="8"/>
      <c r="H297" s="2"/>
      <c r="I297" s="8"/>
      <c r="J297" s="8"/>
      <c r="K297" s="2"/>
      <c r="L297" s="8"/>
      <c r="M297" s="70"/>
      <c r="P297" s="70"/>
      <c r="Q297" s="70"/>
      <c r="R297" s="70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7"/>
      <c r="P298" s="87"/>
      <c r="Q298" s="70"/>
      <c r="R298" s="70"/>
    </row>
    <row r="299" spans="1:18" x14ac:dyDescent="0.5">
      <c r="A299" s="88"/>
      <c r="E299" s="2"/>
      <c r="H299" s="2"/>
      <c r="K299" s="91"/>
      <c r="P299" s="92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4"/>
      <c r="K320" s="94"/>
      <c r="L320" s="94"/>
    </row>
    <row r="321" spans="1:12" x14ac:dyDescent="0.5">
      <c r="A321" s="3"/>
      <c r="E321" s="2"/>
      <c r="H321" s="2"/>
      <c r="J321" s="94"/>
      <c r="K321" s="94"/>
      <c r="L321" s="94"/>
    </row>
    <row r="322" spans="1:12" x14ac:dyDescent="0.5">
      <c r="A322" s="3"/>
      <c r="B322" s="3"/>
      <c r="C322" s="86"/>
      <c r="D322" s="86"/>
      <c r="E322" s="2"/>
      <c r="F322" s="8"/>
      <c r="G322" s="86"/>
      <c r="H322" s="2"/>
      <c r="I322" s="8"/>
      <c r="J322" s="95"/>
      <c r="K322" s="94"/>
      <c r="L322" s="94"/>
    </row>
    <row r="323" spans="1:12" x14ac:dyDescent="0.5">
      <c r="A323" s="3"/>
      <c r="B323" s="3"/>
      <c r="C323" s="86"/>
      <c r="D323" s="8"/>
      <c r="E323" s="2"/>
      <c r="F323" s="8"/>
      <c r="G323" s="2"/>
      <c r="H323" s="2"/>
      <c r="I323" s="8"/>
      <c r="J323" s="94"/>
      <c r="K323" s="94"/>
      <c r="L323" s="94"/>
    </row>
    <row r="324" spans="1:12" x14ac:dyDescent="0.5">
      <c r="A324" s="3"/>
      <c r="B324" s="3"/>
      <c r="C324" s="86"/>
      <c r="D324" s="8"/>
      <c r="E324" s="2"/>
      <c r="F324" s="8"/>
      <c r="G324" s="2"/>
      <c r="H324" s="2"/>
      <c r="I324" s="8"/>
      <c r="J324" s="94"/>
      <c r="K324" s="94"/>
      <c r="L324" s="94"/>
    </row>
    <row r="325" spans="1:12" x14ac:dyDescent="0.5">
      <c r="A325" s="3"/>
      <c r="B325" s="3"/>
      <c r="C325" s="86"/>
      <c r="D325" s="8"/>
      <c r="E325" s="2"/>
      <c r="F325" s="8"/>
      <c r="G325" s="2"/>
      <c r="H325" s="2"/>
      <c r="I325" s="8"/>
      <c r="J325" s="94"/>
      <c r="K325" s="94"/>
      <c r="L325" s="94"/>
    </row>
    <row r="326" spans="1:12" x14ac:dyDescent="0.5">
      <c r="A326" s="3"/>
      <c r="B326" s="3"/>
      <c r="C326" s="86"/>
      <c r="D326" s="8"/>
      <c r="E326" s="2"/>
      <c r="F326" s="8"/>
      <c r="G326" s="2"/>
      <c r="H326" s="2"/>
      <c r="I326" s="8"/>
      <c r="J326" s="94"/>
      <c r="K326" s="94"/>
      <c r="L326" s="94"/>
    </row>
    <row r="327" spans="1:12" x14ac:dyDescent="0.5">
      <c r="A327" s="3"/>
      <c r="B327" s="3"/>
      <c r="C327" s="86"/>
      <c r="D327" s="8"/>
      <c r="E327" s="2"/>
      <c r="F327" s="8"/>
      <c r="G327" s="2"/>
      <c r="H327" s="2"/>
      <c r="I327" s="8"/>
      <c r="J327" s="94"/>
      <c r="K327" s="94"/>
      <c r="L327" s="94"/>
    </row>
    <row r="328" spans="1:12" x14ac:dyDescent="0.5">
      <c r="A328" s="3"/>
      <c r="B328" s="3"/>
      <c r="C328" s="86"/>
      <c r="D328" s="8"/>
      <c r="E328" s="2"/>
      <c r="F328" s="8"/>
      <c r="G328" s="2"/>
      <c r="H328" s="2"/>
      <c r="I328" s="8"/>
      <c r="J328" s="94"/>
      <c r="K328" s="94"/>
      <c r="L328" s="94"/>
    </row>
    <row r="329" spans="1:12" x14ac:dyDescent="0.5">
      <c r="A329" s="3"/>
      <c r="B329" s="3"/>
      <c r="C329" s="86"/>
      <c r="D329" s="8"/>
      <c r="E329" s="2"/>
      <c r="F329" s="8"/>
      <c r="G329" s="2"/>
      <c r="H329" s="2"/>
      <c r="I329" s="8"/>
      <c r="J329" s="94"/>
      <c r="K329" s="94"/>
      <c r="L329" s="94"/>
    </row>
    <row r="330" spans="1:12" x14ac:dyDescent="0.5">
      <c r="A330" s="3"/>
      <c r="B330" s="3"/>
      <c r="C330" s="86"/>
      <c r="D330" s="8"/>
      <c r="E330" s="2"/>
      <c r="F330" s="8"/>
      <c r="G330" s="2"/>
      <c r="H330" s="2"/>
      <c r="I330" s="8"/>
      <c r="J330" s="94"/>
      <c r="K330" s="94"/>
      <c r="L330" s="94"/>
    </row>
    <row r="331" spans="1:12" x14ac:dyDescent="0.5">
      <c r="A331" s="3"/>
      <c r="B331" s="3"/>
      <c r="C331" s="86"/>
      <c r="D331" s="8"/>
      <c r="E331" s="2"/>
      <c r="F331" s="8"/>
      <c r="G331" s="2"/>
      <c r="H331" s="2"/>
      <c r="I331" s="8"/>
      <c r="J331" s="94"/>
      <c r="K331" s="94"/>
      <c r="L331" s="94"/>
    </row>
    <row r="332" spans="1:12" x14ac:dyDescent="0.5">
      <c r="A332" s="3"/>
      <c r="B332" s="3"/>
      <c r="C332" s="86"/>
      <c r="D332" s="87"/>
      <c r="E332" s="2"/>
      <c r="F332" s="8"/>
      <c r="G332" s="87"/>
      <c r="H332" s="2"/>
      <c r="I332" s="8"/>
      <c r="J332" s="95"/>
      <c r="K332" s="94"/>
      <c r="L332" s="94"/>
    </row>
    <row r="333" spans="1:12" x14ac:dyDescent="0.5">
      <c r="A333" s="3"/>
      <c r="B333" s="3"/>
      <c r="C333" s="86"/>
      <c r="D333" s="8"/>
      <c r="E333" s="2"/>
      <c r="F333" s="8"/>
      <c r="G333" s="8"/>
      <c r="H333" s="2"/>
      <c r="I333" s="8"/>
      <c r="J333" s="94"/>
      <c r="K333" s="94"/>
      <c r="L333" s="94"/>
    </row>
    <row r="334" spans="1:12" x14ac:dyDescent="0.5">
      <c r="A334" s="3"/>
      <c r="B334" s="3"/>
      <c r="C334" s="86"/>
      <c r="D334" s="87"/>
      <c r="E334" s="2"/>
      <c r="F334" s="8"/>
      <c r="G334" s="87"/>
      <c r="H334" s="2"/>
      <c r="I334" s="8"/>
      <c r="J334" s="95"/>
      <c r="K334" s="94"/>
      <c r="L334" s="94"/>
    </row>
    <row r="335" spans="1:12" x14ac:dyDescent="0.5">
      <c r="A335" s="3"/>
      <c r="B335" s="3"/>
      <c r="C335" s="86"/>
      <c r="D335" s="87"/>
      <c r="E335" s="2"/>
      <c r="F335" s="8"/>
      <c r="G335" s="87"/>
      <c r="J335" s="95"/>
      <c r="K335" s="94"/>
      <c r="L335" s="94"/>
    </row>
    <row r="336" spans="1:12" x14ac:dyDescent="0.5">
      <c r="A336" s="3"/>
      <c r="B336" s="3"/>
      <c r="C336" s="86"/>
      <c r="D336" s="87"/>
      <c r="E336" s="2"/>
      <c r="F336" s="8"/>
      <c r="G336" s="87"/>
      <c r="J336" s="95"/>
      <c r="K336" s="94"/>
      <c r="L336" s="94"/>
    </row>
    <row r="337" spans="1:12" x14ac:dyDescent="0.5">
      <c r="A337" s="3"/>
      <c r="B337" s="3"/>
      <c r="C337" s="86"/>
      <c r="D337" s="87"/>
      <c r="E337" s="2"/>
      <c r="F337" s="8"/>
      <c r="G337" s="87"/>
      <c r="J337" s="95"/>
      <c r="K337" s="94"/>
      <c r="L337" s="94"/>
    </row>
    <row r="338" spans="1:12" x14ac:dyDescent="0.5">
      <c r="A338" s="3"/>
      <c r="B338" s="3"/>
      <c r="C338" s="86"/>
      <c r="D338" s="87"/>
      <c r="E338" s="2"/>
      <c r="F338" s="8"/>
      <c r="G338" s="87"/>
      <c r="J338" s="95"/>
      <c r="K338" s="94"/>
      <c r="L338" s="94"/>
    </row>
    <row r="339" spans="1:12" x14ac:dyDescent="0.5">
      <c r="A339" s="3"/>
      <c r="B339" s="3"/>
      <c r="C339" s="86"/>
      <c r="D339" s="87"/>
      <c r="E339" s="2"/>
      <c r="F339" s="8"/>
      <c r="G339" s="87"/>
      <c r="J339" s="95"/>
      <c r="K339" s="94"/>
      <c r="L339" s="94"/>
    </row>
    <row r="340" spans="1:12" x14ac:dyDescent="0.5">
      <c r="A340" s="3"/>
      <c r="B340" s="3"/>
      <c r="C340" s="86"/>
      <c r="D340" s="87"/>
      <c r="E340" s="2"/>
      <c r="F340" s="8"/>
      <c r="G340" s="87"/>
      <c r="J340" s="95"/>
      <c r="K340" s="94"/>
      <c r="L340" s="94"/>
    </row>
    <row r="341" spans="1:12" x14ac:dyDescent="0.5">
      <c r="A341" s="3"/>
      <c r="B341" s="3"/>
      <c r="C341" s="86"/>
      <c r="D341" s="87"/>
      <c r="E341" s="2"/>
      <c r="F341" s="8"/>
      <c r="G341" s="87"/>
      <c r="J341" s="95"/>
      <c r="K341" s="94"/>
      <c r="L341" s="94"/>
    </row>
    <row r="342" spans="1:12" x14ac:dyDescent="0.5">
      <c r="A342" s="3"/>
      <c r="B342" s="3"/>
      <c r="C342" s="86"/>
      <c r="D342" s="87"/>
      <c r="E342" s="2"/>
      <c r="F342" s="8"/>
      <c r="G342" s="87"/>
      <c r="J342" s="95"/>
      <c r="K342" s="94"/>
      <c r="L342" s="94"/>
    </row>
    <row r="343" spans="1:12" x14ac:dyDescent="0.5">
      <c r="A343" s="3"/>
      <c r="B343" s="3"/>
      <c r="C343" s="86"/>
      <c r="D343" s="87"/>
      <c r="E343" s="2"/>
      <c r="F343" s="8"/>
      <c r="G343" s="87"/>
      <c r="J343" s="95"/>
      <c r="K343" s="94"/>
      <c r="L343" s="94"/>
    </row>
    <row r="344" spans="1:12" x14ac:dyDescent="0.5">
      <c r="B344" s="3"/>
      <c r="C344" s="86"/>
      <c r="D344" s="87"/>
      <c r="E344" s="2"/>
      <c r="F344" s="8"/>
      <c r="G344" s="87"/>
      <c r="J344" s="95"/>
      <c r="K344" s="94"/>
      <c r="L344" s="94"/>
    </row>
    <row r="345" spans="1:12" x14ac:dyDescent="0.5">
      <c r="B345" s="3"/>
      <c r="C345" s="86"/>
      <c r="D345" s="87"/>
      <c r="E345" s="2"/>
      <c r="F345" s="8"/>
      <c r="G345" s="87"/>
      <c r="H345" s="2"/>
      <c r="I345" s="8"/>
      <c r="J345" s="94"/>
      <c r="K345" s="94"/>
      <c r="L345" s="94"/>
    </row>
    <row r="346" spans="1:12" x14ac:dyDescent="0.5">
      <c r="B346" s="3"/>
      <c r="C346" s="86"/>
      <c r="D346" s="87"/>
      <c r="E346" s="2"/>
      <c r="F346" s="8"/>
      <c r="G346" s="87"/>
      <c r="H346" s="2"/>
      <c r="I346" s="8"/>
      <c r="J346" s="95"/>
      <c r="K346" s="94"/>
      <c r="L346" s="94"/>
    </row>
    <row r="347" spans="1:12" x14ac:dyDescent="0.5">
      <c r="B347" s="3"/>
      <c r="C347" s="86"/>
      <c r="D347" s="87"/>
      <c r="E347" s="2"/>
      <c r="F347" s="8"/>
      <c r="G347" s="87"/>
      <c r="H347" s="2"/>
      <c r="I347" s="8"/>
      <c r="J347" s="95"/>
      <c r="K347" s="94"/>
      <c r="L347" s="94"/>
    </row>
    <row r="348" spans="1:12" x14ac:dyDescent="0.5">
      <c r="B348" s="3"/>
      <c r="C348" s="86"/>
      <c r="D348" s="87"/>
      <c r="E348" s="2"/>
      <c r="F348" s="8"/>
      <c r="G348" s="87"/>
      <c r="H348" s="2"/>
      <c r="I348" s="8"/>
      <c r="J348" s="95"/>
      <c r="K348" s="94"/>
      <c r="L348" s="94"/>
    </row>
    <row r="349" spans="1:12" x14ac:dyDescent="0.5">
      <c r="B349" s="3"/>
      <c r="C349" s="86"/>
      <c r="D349" s="87"/>
      <c r="E349" s="2"/>
      <c r="F349" s="8"/>
      <c r="G349" s="87"/>
      <c r="J349" s="95"/>
      <c r="K349" s="94"/>
      <c r="L349" s="94"/>
    </row>
    <row r="350" spans="1:12" x14ac:dyDescent="0.5">
      <c r="B350" s="3"/>
      <c r="C350" s="86"/>
      <c r="D350" s="87"/>
      <c r="E350" s="2"/>
      <c r="F350" s="8"/>
      <c r="G350" s="87"/>
      <c r="J350" s="95"/>
      <c r="K350" s="94"/>
      <c r="L350" s="94"/>
    </row>
    <row r="351" spans="1:12" x14ac:dyDescent="0.5">
      <c r="B351" s="3"/>
      <c r="C351" s="86"/>
      <c r="D351" s="87"/>
      <c r="E351" s="2"/>
      <c r="F351" s="8"/>
      <c r="G351" s="87"/>
      <c r="J351" s="95"/>
      <c r="K351" s="94"/>
      <c r="L351" s="94"/>
    </row>
    <row r="352" spans="1:12" x14ac:dyDescent="0.5">
      <c r="B352" s="3"/>
      <c r="C352" s="86"/>
      <c r="D352" s="87"/>
      <c r="G352" s="87"/>
      <c r="J352" s="95"/>
      <c r="K352" s="94"/>
      <c r="L352" s="94"/>
    </row>
    <row r="353" spans="1:12" x14ac:dyDescent="0.5">
      <c r="B353" s="3"/>
      <c r="C353" s="86"/>
      <c r="D353" s="87"/>
      <c r="E353" s="2"/>
      <c r="F353" s="8"/>
      <c r="G353" s="87"/>
      <c r="J353" s="95"/>
      <c r="K353" s="94"/>
      <c r="L353" s="94"/>
    </row>
    <row r="354" spans="1:12" x14ac:dyDescent="0.5">
      <c r="B354" s="3"/>
      <c r="C354" s="86"/>
      <c r="D354" s="87"/>
      <c r="E354" s="2"/>
      <c r="F354" s="8"/>
      <c r="G354" s="87"/>
      <c r="J354" s="95"/>
      <c r="K354" s="94"/>
      <c r="L354" s="94"/>
    </row>
    <row r="355" spans="1:12" x14ac:dyDescent="0.5">
      <c r="B355" s="3"/>
      <c r="C355" s="86"/>
      <c r="D355" s="87"/>
      <c r="E355" s="2"/>
      <c r="F355" s="8"/>
      <c r="G355" s="87"/>
      <c r="J355" s="95"/>
      <c r="K355" s="94"/>
      <c r="L355" s="94"/>
    </row>
    <row r="356" spans="1:12" x14ac:dyDescent="0.5">
      <c r="B356" s="3"/>
      <c r="C356" s="86"/>
      <c r="D356" s="87"/>
      <c r="E356" s="2"/>
      <c r="F356" s="8"/>
      <c r="G356" s="87"/>
      <c r="J356" s="95"/>
      <c r="K356" s="94"/>
      <c r="L356" s="94"/>
    </row>
    <row r="357" spans="1:12" x14ac:dyDescent="0.5">
      <c r="B357" s="3"/>
      <c r="C357" s="86"/>
      <c r="D357" s="87"/>
      <c r="E357" s="2"/>
      <c r="F357" s="8"/>
      <c r="G357" s="87"/>
      <c r="J357" s="95"/>
      <c r="K357" s="94"/>
      <c r="L357" s="94"/>
    </row>
    <row r="358" spans="1:12" x14ac:dyDescent="0.5">
      <c r="B358" s="3"/>
      <c r="C358" s="86"/>
      <c r="D358" s="87"/>
      <c r="E358" s="2"/>
      <c r="F358" s="8"/>
      <c r="G358" s="87"/>
      <c r="J358" s="95"/>
      <c r="K358" s="94"/>
      <c r="L358" s="94"/>
    </row>
    <row r="359" spans="1:12" x14ac:dyDescent="0.5">
      <c r="B359" s="3"/>
      <c r="C359" s="86"/>
      <c r="D359" s="87"/>
      <c r="E359" s="2"/>
      <c r="F359" s="8"/>
      <c r="G359" s="87"/>
      <c r="J359" s="95"/>
      <c r="K359" s="94"/>
      <c r="L359" s="94"/>
    </row>
    <row r="360" spans="1:12" x14ac:dyDescent="0.5">
      <c r="A360" s="92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6"/>
      <c r="D375" s="87"/>
      <c r="E375" s="2"/>
      <c r="F375" s="8"/>
      <c r="G375" s="87"/>
      <c r="H375" s="2"/>
      <c r="I375" s="8"/>
      <c r="J375" s="95"/>
      <c r="K375" s="94"/>
      <c r="L375" s="94"/>
    </row>
    <row r="376" spans="1:12" x14ac:dyDescent="0.5">
      <c r="A376" s="3"/>
      <c r="B376" s="3"/>
      <c r="C376" s="86"/>
      <c r="D376" s="8"/>
      <c r="E376" s="89"/>
      <c r="F376" s="8"/>
      <c r="G376" s="8"/>
      <c r="H376" s="89"/>
      <c r="I376" s="90"/>
      <c r="J376" s="94"/>
      <c r="K376" s="94"/>
      <c r="L376" s="94"/>
    </row>
    <row r="377" spans="1:12" x14ac:dyDescent="0.5">
      <c r="A377" s="3"/>
      <c r="B377" s="3"/>
      <c r="C377" s="86"/>
      <c r="D377" s="8"/>
      <c r="E377" s="89"/>
      <c r="F377" s="8"/>
      <c r="G377" s="8"/>
      <c r="H377" s="89"/>
      <c r="I377" s="90"/>
      <c r="J377" s="94"/>
      <c r="K377" s="94"/>
      <c r="L377" s="94"/>
    </row>
    <row r="378" spans="1:12" x14ac:dyDescent="0.5">
      <c r="A378" s="3"/>
      <c r="B378" s="3"/>
      <c r="C378" s="86"/>
      <c r="D378" s="8"/>
      <c r="E378" s="89"/>
      <c r="F378" s="8"/>
      <c r="G378" s="8"/>
      <c r="H378" s="89"/>
      <c r="I378" s="90"/>
      <c r="J378" s="94"/>
      <c r="K378" s="94"/>
      <c r="L378" s="94"/>
    </row>
    <row r="379" spans="1:12" x14ac:dyDescent="0.5">
      <c r="A379" s="3"/>
      <c r="B379" s="3"/>
      <c r="C379" s="86"/>
      <c r="D379" s="87"/>
      <c r="E379" s="2"/>
      <c r="F379" s="8"/>
      <c r="G379" s="87"/>
      <c r="H379" s="2"/>
      <c r="I379" s="8"/>
      <c r="J379" s="95"/>
      <c r="K379" s="94"/>
      <c r="L379" s="94"/>
    </row>
    <row r="380" spans="1:12" x14ac:dyDescent="0.5">
      <c r="A380" s="3"/>
      <c r="B380" s="3"/>
      <c r="C380" s="86"/>
      <c r="D380" s="8"/>
      <c r="E380" s="2"/>
      <c r="F380" s="8"/>
      <c r="G380" s="8"/>
      <c r="H380" s="2"/>
      <c r="I380" s="8"/>
      <c r="J380" s="94"/>
      <c r="K380" s="94"/>
      <c r="L380" s="94"/>
    </row>
    <row r="381" spans="1:12" x14ac:dyDescent="0.5">
      <c r="B381" s="3"/>
      <c r="C381" s="86"/>
      <c r="D381" s="8"/>
      <c r="E381" s="2"/>
      <c r="F381" s="8"/>
      <c r="G381" s="8"/>
      <c r="H381" s="2"/>
      <c r="I381" s="8"/>
      <c r="J381" s="94"/>
      <c r="K381" s="94"/>
      <c r="L381" s="94"/>
    </row>
    <row r="382" spans="1:12" x14ac:dyDescent="0.5">
      <c r="A382" s="3"/>
      <c r="B382" s="3"/>
      <c r="C382" s="86"/>
      <c r="D382" s="8"/>
      <c r="E382" s="2"/>
      <c r="F382" s="8"/>
      <c r="G382" s="8"/>
      <c r="H382" s="2"/>
      <c r="I382" s="8"/>
      <c r="J382" s="94"/>
      <c r="K382" s="94"/>
      <c r="L382" s="94"/>
    </row>
    <row r="383" spans="1:12" x14ac:dyDescent="0.5">
      <c r="A383" s="3"/>
      <c r="B383" s="3"/>
      <c r="C383" s="86"/>
      <c r="D383" s="8"/>
      <c r="E383" s="2"/>
      <c r="F383" s="8"/>
      <c r="G383" s="8"/>
      <c r="H383" s="2"/>
      <c r="I383" s="8"/>
      <c r="J383" s="94"/>
      <c r="K383" s="94"/>
      <c r="L383" s="94"/>
    </row>
    <row r="384" spans="1:12" x14ac:dyDescent="0.5">
      <c r="A384" s="3"/>
      <c r="B384" s="3"/>
      <c r="C384" s="86"/>
      <c r="D384" s="12"/>
      <c r="E384" s="2"/>
      <c r="F384" s="8"/>
      <c r="G384" s="87"/>
      <c r="H384" s="2"/>
      <c r="I384" s="8"/>
      <c r="J384" s="95"/>
      <c r="K384" s="94"/>
      <c r="L384" s="94"/>
    </row>
    <row r="385" spans="1:12" x14ac:dyDescent="0.5">
      <c r="A385" s="3"/>
      <c r="B385" s="3"/>
      <c r="C385" s="86"/>
      <c r="D385" s="8"/>
      <c r="E385" s="2"/>
      <c r="F385" s="8"/>
      <c r="G385" s="8"/>
      <c r="H385" s="2"/>
      <c r="I385" s="8"/>
      <c r="J385" s="94"/>
      <c r="K385" s="94"/>
      <c r="L385" s="94"/>
    </row>
    <row r="386" spans="1:12" x14ac:dyDescent="0.5">
      <c r="A386" s="3"/>
      <c r="B386" s="3"/>
      <c r="C386" s="86"/>
      <c r="D386" s="12"/>
      <c r="E386" s="2"/>
      <c r="F386" s="8"/>
      <c r="G386" s="12"/>
      <c r="H386" s="2"/>
      <c r="I386" s="8"/>
      <c r="J386" s="95"/>
      <c r="K386" s="94"/>
      <c r="L386" s="94"/>
    </row>
    <row r="387" spans="1:12" x14ac:dyDescent="0.5">
      <c r="A387" s="3"/>
      <c r="B387" s="3"/>
      <c r="C387" s="86"/>
      <c r="D387" s="8"/>
      <c r="E387" s="2"/>
      <c r="F387" s="8"/>
      <c r="G387" s="8"/>
      <c r="H387" s="2"/>
      <c r="I387" s="8"/>
      <c r="J387" s="94"/>
      <c r="K387" s="94"/>
      <c r="L387" s="94"/>
    </row>
    <row r="388" spans="1:12" x14ac:dyDescent="0.5">
      <c r="B388" s="3"/>
      <c r="C388" s="86"/>
      <c r="D388" s="8"/>
      <c r="E388" s="2"/>
      <c r="F388" s="8"/>
      <c r="G388" s="8"/>
      <c r="H388" s="2"/>
      <c r="I388" s="8"/>
      <c r="J388" s="94"/>
      <c r="K388" s="94"/>
      <c r="L388" s="94"/>
    </row>
    <row r="389" spans="1:12" x14ac:dyDescent="0.5">
      <c r="B389" s="3"/>
      <c r="C389" s="86"/>
      <c r="D389" s="8"/>
      <c r="E389" s="2"/>
      <c r="F389" s="8"/>
      <c r="G389" s="8"/>
      <c r="H389" s="2"/>
      <c r="I389" s="8"/>
      <c r="J389" s="94"/>
      <c r="K389" s="94"/>
      <c r="L389" s="94"/>
    </row>
    <row r="390" spans="1:12" x14ac:dyDescent="0.5">
      <c r="B390" s="3"/>
      <c r="C390" s="86"/>
      <c r="D390" s="8"/>
      <c r="E390" s="2"/>
      <c r="F390" s="8"/>
      <c r="G390" s="8"/>
      <c r="H390" s="2"/>
      <c r="I390" s="8"/>
      <c r="J390" s="94"/>
      <c r="K390" s="94"/>
      <c r="L390" s="94"/>
    </row>
    <row r="391" spans="1:12" x14ac:dyDescent="0.5">
      <c r="B391" s="3"/>
      <c r="C391" s="86"/>
      <c r="D391" s="12"/>
      <c r="E391" s="2"/>
      <c r="F391" s="8"/>
      <c r="G391" s="87"/>
      <c r="H391" s="2"/>
      <c r="I391" s="8"/>
      <c r="J391" s="95"/>
      <c r="K391" s="94"/>
      <c r="L391" s="94"/>
    </row>
    <row r="392" spans="1:12" x14ac:dyDescent="0.5">
      <c r="B392" s="3"/>
      <c r="C392" s="86"/>
      <c r="D392" s="12"/>
      <c r="E392" s="2"/>
      <c r="F392" s="8"/>
      <c r="G392" s="12"/>
      <c r="H392" s="2"/>
      <c r="I392" s="8"/>
      <c r="J392" s="94"/>
      <c r="K392" s="94"/>
      <c r="L392" s="94"/>
    </row>
    <row r="393" spans="1:12" x14ac:dyDescent="0.5">
      <c r="A393" s="3"/>
      <c r="B393" s="3"/>
      <c r="C393" s="86"/>
      <c r="D393" s="12"/>
      <c r="E393" s="2"/>
      <c r="F393" s="8"/>
      <c r="G393" s="12"/>
      <c r="H393" s="2"/>
      <c r="I393" s="8"/>
      <c r="J393" s="95"/>
      <c r="K393" s="94"/>
      <c r="L393" s="94"/>
    </row>
    <row r="394" spans="1:12" x14ac:dyDescent="0.5">
      <c r="A394" s="3"/>
      <c r="B394" s="3"/>
      <c r="C394" s="86"/>
      <c r="D394" s="8"/>
      <c r="E394" s="2"/>
      <c r="F394" s="8"/>
      <c r="G394" s="8"/>
      <c r="H394" s="2"/>
      <c r="I394" s="8"/>
      <c r="J394" s="94"/>
      <c r="K394" s="94"/>
      <c r="L394" s="94"/>
    </row>
    <row r="395" spans="1:12" x14ac:dyDescent="0.5">
      <c r="B395" s="3"/>
      <c r="C395" s="86"/>
      <c r="D395" s="8"/>
      <c r="E395" s="2"/>
      <c r="F395" s="8"/>
      <c r="G395" s="8"/>
      <c r="H395" s="2"/>
      <c r="I395" s="8"/>
      <c r="J395" s="94"/>
      <c r="K395" s="94"/>
      <c r="L395" s="94"/>
    </row>
    <row r="396" spans="1:12" x14ac:dyDescent="0.5">
      <c r="B396" s="3"/>
      <c r="C396" s="86"/>
      <c r="D396" s="8"/>
      <c r="E396" s="2"/>
      <c r="F396" s="8"/>
      <c r="G396" s="8"/>
      <c r="H396" s="2"/>
      <c r="I396" s="8"/>
      <c r="J396" s="94"/>
      <c r="K396" s="94"/>
      <c r="L396" s="94"/>
    </row>
    <row r="397" spans="1:12" x14ac:dyDescent="0.5">
      <c r="B397" s="3"/>
      <c r="C397" s="86"/>
      <c r="D397" s="12"/>
      <c r="E397" s="2"/>
      <c r="F397" s="8"/>
      <c r="G397" s="87"/>
      <c r="H397" s="2"/>
      <c r="I397" s="8"/>
      <c r="J397" s="95"/>
      <c r="K397" s="94"/>
      <c r="L397" s="94"/>
    </row>
    <row r="398" spans="1:12" x14ac:dyDescent="0.5">
      <c r="B398" s="3"/>
      <c r="C398" s="86"/>
      <c r="D398" s="12"/>
      <c r="E398" s="2"/>
      <c r="F398" s="8"/>
      <c r="G398" s="87"/>
      <c r="H398" s="2"/>
      <c r="I398" s="8"/>
      <c r="J398" s="95"/>
      <c r="K398" s="94"/>
      <c r="L398" s="94"/>
    </row>
    <row r="399" spans="1:12" x14ac:dyDescent="0.5">
      <c r="B399" s="3"/>
      <c r="C399" s="86"/>
      <c r="D399" s="12"/>
      <c r="E399" s="2"/>
      <c r="F399" s="8"/>
      <c r="G399" s="12"/>
      <c r="H399" s="2"/>
      <c r="I399" s="8"/>
      <c r="J399" s="94"/>
      <c r="K399" s="94"/>
      <c r="L399" s="94"/>
    </row>
    <row r="400" spans="1:12" x14ac:dyDescent="0.5">
      <c r="A400" s="3"/>
      <c r="B400" s="3"/>
      <c r="C400" s="86"/>
      <c r="D400" s="12"/>
      <c r="E400" s="2"/>
      <c r="F400" s="8"/>
      <c r="G400" s="12"/>
      <c r="H400" s="2"/>
      <c r="I400" s="8"/>
      <c r="J400" s="94"/>
      <c r="K400" s="94"/>
      <c r="L400" s="94"/>
    </row>
    <row r="401" spans="1:12" x14ac:dyDescent="0.5">
      <c r="B401" s="3"/>
      <c r="C401" s="86"/>
      <c r="D401" s="8"/>
      <c r="E401" s="2"/>
      <c r="F401" s="8"/>
      <c r="G401" s="8"/>
      <c r="H401" s="2"/>
      <c r="I401" s="8"/>
      <c r="J401" s="94"/>
      <c r="K401" s="94"/>
      <c r="L401" s="94"/>
    </row>
    <row r="402" spans="1:12" x14ac:dyDescent="0.5">
      <c r="B402" s="3"/>
      <c r="C402" s="86"/>
      <c r="D402" s="8"/>
      <c r="E402" s="2"/>
      <c r="F402" s="8"/>
      <c r="G402" s="8"/>
      <c r="H402" s="2"/>
      <c r="I402" s="8"/>
      <c r="J402" s="94"/>
      <c r="K402" s="94"/>
      <c r="L402" s="94"/>
    </row>
    <row r="403" spans="1:12" x14ac:dyDescent="0.5">
      <c r="B403" s="3"/>
      <c r="C403" s="86"/>
      <c r="D403" s="12"/>
      <c r="E403" s="2"/>
      <c r="F403" s="8"/>
      <c r="G403" s="12"/>
      <c r="H403" s="2"/>
      <c r="I403" s="8"/>
      <c r="J403" s="95"/>
      <c r="K403" s="94"/>
      <c r="L403" s="94"/>
    </row>
    <row r="404" spans="1:12" x14ac:dyDescent="0.5">
      <c r="B404" s="3"/>
      <c r="C404" s="86"/>
      <c r="D404" s="8"/>
      <c r="E404" s="2"/>
      <c r="F404" s="8"/>
      <c r="G404" s="8"/>
      <c r="H404" s="2"/>
      <c r="I404" s="8"/>
      <c r="J404" s="94"/>
      <c r="K404" s="94"/>
      <c r="L404" s="94"/>
    </row>
    <row r="405" spans="1:12" x14ac:dyDescent="0.5">
      <c r="B405" s="3"/>
      <c r="C405" s="86"/>
      <c r="D405" s="8"/>
      <c r="E405" s="2"/>
      <c r="F405" s="8"/>
      <c r="G405" s="8"/>
      <c r="H405" s="2"/>
      <c r="I405" s="8"/>
      <c r="J405" s="94"/>
      <c r="K405" s="94"/>
      <c r="L405" s="94"/>
    </row>
    <row r="406" spans="1:12" x14ac:dyDescent="0.5">
      <c r="B406" s="3"/>
      <c r="C406" s="86"/>
      <c r="D406" s="8"/>
      <c r="E406" s="2"/>
      <c r="F406" s="8"/>
      <c r="G406" s="8"/>
      <c r="H406" s="2"/>
      <c r="I406" s="8"/>
      <c r="J406" s="94"/>
      <c r="K406" s="94"/>
      <c r="L406" s="94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5"/>
      <c r="K407" s="94"/>
      <c r="L407" s="94"/>
    </row>
    <row r="408" spans="1:12" x14ac:dyDescent="0.5">
      <c r="A408" s="92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4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" right="0.118110236220472" top="0.196850393700787" bottom="0.196850393700787" header="0" footer="0"/>
  <pageSetup scale="44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2026-01-16T06:33:03Z</cp:lastPrinted>
  <dcterms:created xsi:type="dcterms:W3CDTF">2007-02-04T08:24:33Z</dcterms:created>
  <dcterms:modified xsi:type="dcterms:W3CDTF">2026-01-16T06:33:07Z</dcterms:modified>
</cp:coreProperties>
</file>