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6. June 2025\19.06.2025\SPI Email 19.06.2025\"/>
    </mc:Choice>
  </mc:AlternateContent>
  <xr:revisionPtr revIDLastSave="0" documentId="13_ncr:1_{178A4DBE-6175-4EC1-A8A6-53869D6B04C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ppendix-A" sheetId="11" r:id="rId1"/>
    <sheet name="Appendix-B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9" l="1"/>
  <c r="X36" i="9" s="1"/>
  <c r="V35" i="9"/>
  <c r="X35" i="9" s="1"/>
  <c r="X31" i="9"/>
  <c r="U31" i="9"/>
  <c r="Y31" i="9" s="1"/>
  <c r="U30" i="9"/>
  <c r="X30" i="9" s="1"/>
  <c r="U29" i="9"/>
  <c r="Y29" i="9" s="1"/>
  <c r="U28" i="9"/>
  <c r="U27" i="9"/>
  <c r="Y27" i="9" s="1"/>
  <c r="W40" i="9"/>
  <c r="M40" i="9"/>
  <c r="W22" i="9"/>
  <c r="M22" i="9"/>
  <c r="U17" i="9"/>
  <c r="W12" i="9"/>
  <c r="V12" i="9"/>
  <c r="U12" i="9"/>
  <c r="W11" i="9"/>
  <c r="V11" i="9"/>
  <c r="U11" i="9"/>
  <c r="W10" i="9"/>
  <c r="V10" i="9"/>
  <c r="U10" i="9"/>
  <c r="W9" i="9"/>
  <c r="V9" i="9"/>
  <c r="U9" i="9"/>
  <c r="W8" i="9"/>
  <c r="V8" i="9"/>
  <c r="U8" i="9"/>
  <c r="W7" i="9"/>
  <c r="V7" i="9"/>
  <c r="U7" i="9"/>
  <c r="W6" i="9"/>
  <c r="V6" i="9"/>
  <c r="U6" i="9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8" i="9" l="1"/>
  <c r="X29" i="9"/>
  <c r="X22" i="9"/>
  <c r="X27" i="9"/>
  <c r="Y6" i="9"/>
  <c r="Y10" i="9"/>
  <c r="N22" i="9"/>
  <c r="X9" i="9"/>
  <c r="X12" i="9"/>
  <c r="Y30" i="9"/>
  <c r="X5" i="9"/>
  <c r="Y7" i="9"/>
  <c r="Y11" i="9"/>
  <c r="Y17" i="9"/>
  <c r="X17" i="9"/>
  <c r="Y28" i="9"/>
  <c r="X28" i="9"/>
  <c r="X6" i="9"/>
  <c r="X7" i="9"/>
  <c r="X10" i="9"/>
  <c r="X11" i="9"/>
  <c r="Y8" i="9"/>
  <c r="Y9" i="9"/>
  <c r="Y12" i="9"/>
  <c r="Y5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<sst xmlns="http://schemas.openxmlformats.org/spreadsheetml/2006/main" count="631" uniqueCount="158">
  <si>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</si>
  <si>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</si>
  <si>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</si>
  <si>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</si>
  <si>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</si>
  <si>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</si>
  <si>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19-06-2025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</si>
  <si>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</si>
  <si>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</si>
  <si>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</si>
  <si>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</si>
  <si>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</si>
  <si>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</si>
  <si>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</si>
  <si>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</si>
  <si>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</si>
  <si>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</si>
  <si>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</si>
  <si>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</si>
  <si>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</si>
  <si>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</si>
  <si>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</si>
  <si>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</si>
  <si>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</si>
  <si>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</si>
  <si>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</si>
  <si>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</si>
  <si>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</si>
  <si>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</si>
  <si>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</si>
  <si>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</si>
  <si>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</si>
  <si>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</si>
  <si>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</si>
  <si>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</si>
  <si>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</si>
  <si>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</si>
  <si>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</si>
  <si>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</si>
  <si>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</si>
  <si>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</si>
  <si>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</si>
  <si>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</si>
  <si>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</si>
  <si>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</si>
  <si>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</si>
  <si>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</si>
  <si>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</si>
  <si>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</si>
  <si>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</si>
  <si>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</si>
  <si>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</si>
  <si>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</si>
  <si>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</si>
  <si>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</si>
  <si>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</si>
  <si>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</si>
  <si>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</si>
  <si>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</si>
  <si>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</si>
  <si>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</si>
  <si>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</si>
  <si>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</si>
  <si>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</si>
  <si>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</si>
  <si>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</si>
  <si>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</si>
  <si>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</si>
  <si>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</si>
  <si>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</si>
  <si>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</si>
  <si>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</si>
  <si>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</si>
  <si>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</si>
  <si>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</si>
  <si>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</si>
  <si>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</si>
  <si>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</si>
  <si>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</si>
  <si>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</si>
  <si>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</si>
  <si>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</si>
  <si>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</si>
  <si>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</si>
  <si>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</si>
  <si>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</si>
  <si>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</si>
  <si>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</si>
  <si>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</si>
  <si>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</si>
  <si>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</si>
  <si>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</si>
  <si>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</si>
  <si>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</si>
  <si>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23-24</t>
  </si>
  <si>
    <t>22-23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</si>
  <si>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</si>
  <si>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</si>
  <si>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</si>
  <si>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</si>
  <si>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</si>
  <si>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</si>
  <si>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</si>
  <si>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</si>
  <si>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</si>
  <si>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</si>
  <si>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</si>
  <si>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</si>
  <si>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</si>
  <si>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</si>
  <si>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</si>
  <si>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</si>
  <si>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</si>
  <si>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</si>
  <si>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</si>
  <si>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</si>
  <si>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</si>
  <si>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</si>
  <si>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</si>
  <si>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</si>
  <si>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</si>
  <si>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</si>
  <si>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</si>
  <si>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</si>
  <si>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</si>
  <si>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</si>
  <si>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</si>
  <si>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19-06-2025</t>
  </si>
  <si>
    <t>No.</t>
  </si>
  <si>
    <t>Description</t>
  </si>
  <si>
    <t>Average Price for                                                19-06-25 12-06-25 20-06-24</t>
  </si>
  <si>
    <t>% Change over                 12-06-25 20-06-24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</si>
  <si>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</si>
  <si>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</si>
  <si>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</si>
  <si>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</si>
  <si>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</si>
  <si>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</si>
  <si>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</si>
  <si>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</si>
  <si>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</si>
  <si>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</si>
  <si>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</si>
  <si>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</si>
  <si>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</si>
  <si>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19-06-2025</t>
  </si>
  <si>
    <t>Avg. Price per litre</t>
  </si>
  <si>
    <t>% change over Pre. week</t>
  </si>
  <si>
    <t>Avg. Price per kg</t>
  </si>
  <si>
    <t>C: Prices of CNG (per litre for Punjab and per kg otherwise) for the Week Ended on 19-06-2025</t>
  </si>
  <si>
    <t>D: Wage Rates for the Week Ended on 19-06-2025</t>
  </si>
  <si>
    <t>E: Wheat Rates for the Week Ended on 19.06.2025</t>
  </si>
  <si>
    <t>Average Price for
19.06.2025     12.06.2025</t>
  </si>
  <si>
    <t>% Change over               12.06.2025</t>
  </si>
  <si>
    <t>Wheat</t>
  </si>
  <si>
    <t>10 kg</t>
  </si>
  <si>
    <t>Wheat Flour (Fine)</t>
  </si>
  <si>
    <t>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</si>
</sst>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view="pageBreakPreview" topLeftCell="A139" zoomScale="60" zoomScaleNormal="100" workbookViewId="0">
      <selection activeCell="AA13" sqref="AA13"/>
    </sheetView>
  </sheetViews>
  <sheetFormatPr defaultRowHeight="15" x14ac:dyDescent="0.25"/>
  <cols>
    <col min="1" max="1" width="3.7109375" customWidth="1"/>
    <col min="2" max="2" width="28.7109375" customWidth="1"/>
    <col min="3" max="24" width="7.7109375" customWidth="1"/>
    <col min="25" max="25" width="3.7109375" customWidth="1"/>
    <col min="26" max="46" width="7.7109375" customWidth="1"/>
    <col min="47" max="47" width="3.7109375" customWidth="1"/>
    <col min="48" max="59" width="7.7109375" customWidth="1"/>
    <col min="60" max="61" width="0" hidden="1" customWidth="1"/>
    <col min="62" max="67" width="7.7109375" customWidth="1"/>
    <col min="68" max="68" width="3.7109375" customWidth="1"/>
  </cols>
  <sheetData>
    <row r="1" spans="1:25" ht="12" customHeight="1" x14ac:dyDescent="0.25">
      <c r="A1" s="2"/>
      <c r="B1" s="2"/>
      <c r="C1" s="2"/>
      <c r="D1" s="30" t="s">
        <v>4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2"/>
    </row>
    <row r="2" spans="1:25" ht="20.25" x14ac:dyDescent="0.3">
      <c r="A2" s="3"/>
      <c r="B2" s="3"/>
      <c r="C2" s="3"/>
      <c r="D2" s="32" t="s">
        <v>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"/>
    </row>
    <row r="3" spans="1:25" x14ac:dyDescent="0.25">
      <c r="A3" s="4" t="s">
        <v>0</v>
      </c>
      <c r="B3" s="4"/>
      <c r="C3" s="4"/>
      <c r="D3" s="35" t="s">
        <v>7</v>
      </c>
      <c r="E3" s="35"/>
      <c r="F3" s="35"/>
      <c r="G3" s="35" t="s">
        <v>11</v>
      </c>
      <c r="H3" s="35"/>
      <c r="I3" s="35"/>
      <c r="J3" s="35" t="s">
        <v>12</v>
      </c>
      <c r="K3" s="35"/>
      <c r="L3" s="35"/>
      <c r="M3" s="35" t="s">
        <v>13</v>
      </c>
      <c r="N3" s="35"/>
      <c r="O3" s="35"/>
      <c r="P3" s="35" t="s">
        <v>14</v>
      </c>
      <c r="Q3" s="35"/>
      <c r="R3" s="35"/>
      <c r="S3" s="35" t="s">
        <v>15</v>
      </c>
      <c r="T3" s="35"/>
      <c r="U3" s="35"/>
      <c r="V3" s="35" t="s">
        <v>16</v>
      </c>
      <c r="W3" s="35"/>
      <c r="X3" s="35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4" t="s">
        <v>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1600</v>
      </c>
      <c r="E7" s="6">
        <v>1630.37</v>
      </c>
      <c r="F7" s="6">
        <v>1683.33</v>
      </c>
      <c r="G7" s="6">
        <v>1573.33</v>
      </c>
      <c r="H7" s="6">
        <v>1614.14</v>
      </c>
      <c r="I7" s="6">
        <v>1640</v>
      </c>
      <c r="J7" s="6">
        <v>1450</v>
      </c>
      <c r="K7" s="6">
        <v>1450</v>
      </c>
      <c r="L7" s="6">
        <v>1450</v>
      </c>
      <c r="M7" s="6">
        <v>1467</v>
      </c>
      <c r="N7" s="6">
        <v>1467</v>
      </c>
      <c r="O7" s="6">
        <v>1467</v>
      </c>
      <c r="P7" s="6">
        <v>1400</v>
      </c>
      <c r="Q7" s="6">
        <v>1425.66</v>
      </c>
      <c r="R7" s="6">
        <v>1440</v>
      </c>
      <c r="S7" s="6">
        <v>1500</v>
      </c>
      <c r="T7" s="6">
        <v>1500</v>
      </c>
      <c r="U7" s="6">
        <v>1500</v>
      </c>
      <c r="V7" s="6">
        <v>1533.33</v>
      </c>
      <c r="W7" s="6">
        <v>1533.33</v>
      </c>
      <c r="X7" s="6">
        <v>1533.33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258.99</v>
      </c>
      <c r="F8" s="6">
        <v>280</v>
      </c>
      <c r="G8" s="6">
        <v>230</v>
      </c>
      <c r="H8" s="6">
        <v>244.56</v>
      </c>
      <c r="I8" s="6">
        <v>260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200</v>
      </c>
      <c r="T8" s="6">
        <v>200</v>
      </c>
      <c r="U8" s="6">
        <v>200</v>
      </c>
      <c r="V8" s="6">
        <v>160</v>
      </c>
      <c r="W8" s="6">
        <v>166.6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150</v>
      </c>
      <c r="E9" s="6">
        <v>171.14</v>
      </c>
      <c r="F9" s="6">
        <v>190</v>
      </c>
      <c r="G9" s="6">
        <v>140</v>
      </c>
      <c r="H9" s="6">
        <v>148.93</v>
      </c>
      <c r="I9" s="6">
        <v>170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176.6</v>
      </c>
      <c r="X9" s="6">
        <v>180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2200</v>
      </c>
      <c r="Q12" s="6">
        <v>2232.84</v>
      </c>
      <c r="R12" s="6">
        <v>2300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330</v>
      </c>
      <c r="E13" s="6">
        <v>340.23</v>
      </c>
      <c r="F13" s="6">
        <v>360</v>
      </c>
      <c r="G13" s="6">
        <v>330</v>
      </c>
      <c r="H13" s="6">
        <v>338.94</v>
      </c>
      <c r="I13" s="6">
        <v>350</v>
      </c>
      <c r="J13" s="6">
        <v>323</v>
      </c>
      <c r="K13" s="6">
        <v>323</v>
      </c>
      <c r="L13" s="6">
        <v>323</v>
      </c>
      <c r="M13" s="6">
        <v>323</v>
      </c>
      <c r="N13" s="6">
        <v>323</v>
      </c>
      <c r="O13" s="6">
        <v>323</v>
      </c>
      <c r="P13" s="6">
        <v>313</v>
      </c>
      <c r="Q13" s="6">
        <v>313</v>
      </c>
      <c r="R13" s="6">
        <v>313</v>
      </c>
      <c r="S13" s="6">
        <v>340</v>
      </c>
      <c r="T13" s="6">
        <v>340</v>
      </c>
      <c r="U13" s="6">
        <v>340</v>
      </c>
      <c r="V13" s="6">
        <v>350</v>
      </c>
      <c r="W13" s="6">
        <v>351.66</v>
      </c>
      <c r="X13" s="6">
        <v>355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200</v>
      </c>
      <c r="W15" s="6">
        <v>200</v>
      </c>
      <c r="X15" s="6">
        <v>200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1100</v>
      </c>
      <c r="E16" s="6">
        <v>1100</v>
      </c>
      <c r="F16" s="6">
        <v>1100</v>
      </c>
      <c r="G16" s="6">
        <v>1100</v>
      </c>
      <c r="H16" s="6">
        <v>1100</v>
      </c>
      <c r="I16" s="6">
        <v>1100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290</v>
      </c>
      <c r="E17" s="6">
        <v>300.74</v>
      </c>
      <c r="F17" s="6">
        <v>310</v>
      </c>
      <c r="G17" s="6">
        <v>288</v>
      </c>
      <c r="H17" s="6">
        <v>298.57</v>
      </c>
      <c r="I17" s="6">
        <v>320</v>
      </c>
      <c r="J17" s="6">
        <v>280</v>
      </c>
      <c r="K17" s="6">
        <v>280</v>
      </c>
      <c r="L17" s="6">
        <v>280</v>
      </c>
      <c r="M17" s="6">
        <v>290</v>
      </c>
      <c r="N17" s="6">
        <v>290</v>
      </c>
      <c r="O17" s="6">
        <v>290</v>
      </c>
      <c r="P17" s="6">
        <v>287</v>
      </c>
      <c r="Q17" s="6">
        <v>287</v>
      </c>
      <c r="R17" s="6">
        <v>287</v>
      </c>
      <c r="S17" s="6">
        <v>300</v>
      </c>
      <c r="T17" s="6">
        <v>300</v>
      </c>
      <c r="U17" s="6">
        <v>300</v>
      </c>
      <c r="V17" s="6">
        <v>280</v>
      </c>
      <c r="W17" s="6">
        <v>280</v>
      </c>
      <c r="X17" s="6">
        <v>280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2945</v>
      </c>
      <c r="N19" s="6">
        <v>2945</v>
      </c>
      <c r="O19" s="6">
        <v>2945</v>
      </c>
      <c r="P19" s="6">
        <v>2865</v>
      </c>
      <c r="Q19" s="6">
        <v>2865</v>
      </c>
      <c r="R19" s="6">
        <v>2865</v>
      </c>
      <c r="S19" s="6">
        <v>2915</v>
      </c>
      <c r="T19" s="6">
        <v>2915</v>
      </c>
      <c r="U19" s="6">
        <v>2915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280</v>
      </c>
      <c r="E22" s="6">
        <v>309.89999999999998</v>
      </c>
      <c r="F22" s="6">
        <v>340</v>
      </c>
      <c r="G22" s="6">
        <v>280</v>
      </c>
      <c r="H22" s="6">
        <v>293.01</v>
      </c>
      <c r="I22" s="6">
        <v>320</v>
      </c>
      <c r="J22" s="6">
        <v>200</v>
      </c>
      <c r="K22" s="6">
        <v>200</v>
      </c>
      <c r="L22" s="6">
        <v>200</v>
      </c>
      <c r="M22" s="6">
        <v>160</v>
      </c>
      <c r="N22" s="6">
        <v>160</v>
      </c>
      <c r="O22" s="6">
        <v>160</v>
      </c>
      <c r="P22" s="6">
        <v>170</v>
      </c>
      <c r="Q22" s="6">
        <v>191.78</v>
      </c>
      <c r="R22" s="6">
        <v>220</v>
      </c>
      <c r="S22" s="6">
        <v>150</v>
      </c>
      <c r="T22" s="6">
        <v>165.1</v>
      </c>
      <c r="U22" s="6">
        <v>200</v>
      </c>
      <c r="V22" s="6">
        <v>160</v>
      </c>
      <c r="W22" s="6">
        <v>163.27000000000001</v>
      </c>
      <c r="X22" s="6">
        <v>170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330</v>
      </c>
      <c r="E23" s="6">
        <v>353.83</v>
      </c>
      <c r="F23" s="6">
        <v>380</v>
      </c>
      <c r="G23" s="6">
        <v>340</v>
      </c>
      <c r="H23" s="6">
        <v>351.28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295.76</v>
      </c>
      <c r="U23" s="6">
        <v>330</v>
      </c>
      <c r="V23" s="6">
        <v>270</v>
      </c>
      <c r="W23" s="6">
        <v>276.63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420</v>
      </c>
      <c r="E24" s="6">
        <v>441.41</v>
      </c>
      <c r="F24" s="6">
        <v>470</v>
      </c>
      <c r="G24" s="6">
        <v>390</v>
      </c>
      <c r="H24" s="6">
        <v>411.19</v>
      </c>
      <c r="I24" s="6">
        <v>430</v>
      </c>
      <c r="J24" s="6">
        <v>380</v>
      </c>
      <c r="K24" s="6">
        <v>380</v>
      </c>
      <c r="L24" s="6">
        <v>380</v>
      </c>
      <c r="M24" s="6">
        <v>390</v>
      </c>
      <c r="N24" s="6">
        <v>390</v>
      </c>
      <c r="O24" s="6">
        <v>390</v>
      </c>
      <c r="P24" s="6">
        <v>380</v>
      </c>
      <c r="Q24" s="6">
        <v>389.48</v>
      </c>
      <c r="R24" s="6">
        <v>400</v>
      </c>
      <c r="S24" s="6">
        <v>370</v>
      </c>
      <c r="T24" s="6">
        <v>371.66</v>
      </c>
      <c r="U24" s="6">
        <v>375</v>
      </c>
      <c r="V24" s="6">
        <v>400</v>
      </c>
      <c r="W24" s="6">
        <v>406.64</v>
      </c>
      <c r="X24" s="6">
        <v>410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420</v>
      </c>
      <c r="K25" s="6">
        <v>420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460</v>
      </c>
      <c r="T25" s="6">
        <v>479.19</v>
      </c>
      <c r="U25" s="6">
        <v>520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290</v>
      </c>
      <c r="T26" s="6">
        <v>293.3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105.41</v>
      </c>
      <c r="F27" s="6">
        <v>120</v>
      </c>
      <c r="G27" s="6">
        <v>76</v>
      </c>
      <c r="H27" s="6">
        <v>96.12</v>
      </c>
      <c r="I27" s="6">
        <v>120</v>
      </c>
      <c r="J27" s="6">
        <v>80</v>
      </c>
      <c r="K27" s="6">
        <v>86.53</v>
      </c>
      <c r="L27" s="6">
        <v>90</v>
      </c>
      <c r="M27" s="6">
        <v>90</v>
      </c>
      <c r="N27" s="6">
        <v>93.22</v>
      </c>
      <c r="O27" s="6">
        <v>100</v>
      </c>
      <c r="P27" s="6">
        <v>70</v>
      </c>
      <c r="Q27" s="6">
        <v>74.17</v>
      </c>
      <c r="R27" s="6">
        <v>80</v>
      </c>
      <c r="S27" s="6">
        <v>80</v>
      </c>
      <c r="T27" s="6">
        <v>83.2</v>
      </c>
      <c r="U27" s="6">
        <v>90</v>
      </c>
      <c r="V27" s="6">
        <v>80</v>
      </c>
      <c r="W27" s="6">
        <v>86.18</v>
      </c>
      <c r="X27" s="6">
        <v>100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60</v>
      </c>
      <c r="E28" s="6">
        <v>69.64</v>
      </c>
      <c r="F28" s="6">
        <v>80</v>
      </c>
      <c r="G28" s="6">
        <v>42</v>
      </c>
      <c r="H28" s="6">
        <v>58.29</v>
      </c>
      <c r="I28" s="6">
        <v>70</v>
      </c>
      <c r="J28" s="6">
        <v>60</v>
      </c>
      <c r="K28" s="6">
        <v>60</v>
      </c>
      <c r="L28" s="6">
        <v>60</v>
      </c>
      <c r="M28" s="6">
        <v>50</v>
      </c>
      <c r="N28" s="6">
        <v>53.13</v>
      </c>
      <c r="O28" s="6">
        <v>60</v>
      </c>
      <c r="P28" s="6">
        <v>50</v>
      </c>
      <c r="Q28" s="6">
        <v>56.81</v>
      </c>
      <c r="R28" s="6">
        <v>60</v>
      </c>
      <c r="S28" s="6">
        <v>40</v>
      </c>
      <c r="T28" s="6">
        <v>43.09</v>
      </c>
      <c r="U28" s="6">
        <v>50</v>
      </c>
      <c r="V28" s="6">
        <v>40</v>
      </c>
      <c r="W28" s="6">
        <v>43.09</v>
      </c>
      <c r="X28" s="6">
        <v>50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70</v>
      </c>
      <c r="E29" s="6">
        <v>80.37</v>
      </c>
      <c r="F29" s="6">
        <v>90</v>
      </c>
      <c r="G29" s="6">
        <v>65</v>
      </c>
      <c r="H29" s="6">
        <v>80.150000000000006</v>
      </c>
      <c r="I29" s="6">
        <v>100</v>
      </c>
      <c r="J29" s="6">
        <v>80</v>
      </c>
      <c r="K29" s="6">
        <v>80</v>
      </c>
      <c r="L29" s="6">
        <v>80</v>
      </c>
      <c r="M29" s="6">
        <v>70</v>
      </c>
      <c r="N29" s="6">
        <v>73.19</v>
      </c>
      <c r="O29" s="6">
        <v>80</v>
      </c>
      <c r="P29" s="6">
        <v>50</v>
      </c>
      <c r="Q29" s="6">
        <v>53.93</v>
      </c>
      <c r="R29" s="6">
        <v>60</v>
      </c>
      <c r="S29" s="6">
        <v>70</v>
      </c>
      <c r="T29" s="6">
        <v>73.19</v>
      </c>
      <c r="U29" s="6">
        <v>80</v>
      </c>
      <c r="V29" s="6">
        <v>50</v>
      </c>
      <c r="W29" s="6">
        <v>53.13</v>
      </c>
      <c r="X29" s="6">
        <v>60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180</v>
      </c>
      <c r="E30" s="6">
        <v>188.7</v>
      </c>
      <c r="F30" s="6">
        <v>195</v>
      </c>
      <c r="G30" s="6">
        <v>180</v>
      </c>
      <c r="H30" s="6">
        <v>186.31</v>
      </c>
      <c r="I30" s="6">
        <v>190</v>
      </c>
      <c r="J30" s="6">
        <v>180</v>
      </c>
      <c r="K30" s="6">
        <v>180</v>
      </c>
      <c r="L30" s="6">
        <v>180</v>
      </c>
      <c r="M30" s="6">
        <v>185</v>
      </c>
      <c r="N30" s="6">
        <v>185</v>
      </c>
      <c r="O30" s="6">
        <v>185</v>
      </c>
      <c r="P30" s="6">
        <v>180</v>
      </c>
      <c r="Q30" s="6">
        <v>180</v>
      </c>
      <c r="R30" s="6">
        <v>180</v>
      </c>
      <c r="S30" s="6">
        <v>175</v>
      </c>
      <c r="T30" s="6">
        <v>175</v>
      </c>
      <c r="U30" s="6">
        <v>175</v>
      </c>
      <c r="V30" s="6">
        <v>180</v>
      </c>
      <c r="W30" s="6">
        <v>180</v>
      </c>
      <c r="X30" s="6">
        <v>180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250</v>
      </c>
      <c r="E31" s="6">
        <v>268.61</v>
      </c>
      <c r="F31" s="6">
        <v>300</v>
      </c>
      <c r="G31" s="6">
        <v>250</v>
      </c>
      <c r="H31" s="6">
        <v>259.92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230</v>
      </c>
      <c r="Q31" s="6">
        <v>238.89</v>
      </c>
      <c r="R31" s="6">
        <v>250</v>
      </c>
      <c r="S31" s="6">
        <v>220</v>
      </c>
      <c r="T31" s="6">
        <v>220</v>
      </c>
      <c r="U31" s="6">
        <v>220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443.27</v>
      </c>
      <c r="F34" s="6">
        <v>650</v>
      </c>
      <c r="G34" s="6">
        <v>250</v>
      </c>
      <c r="H34" s="6">
        <v>392.45</v>
      </c>
      <c r="I34" s="6">
        <v>600</v>
      </c>
      <c r="J34" s="6">
        <v>300</v>
      </c>
      <c r="K34" s="6">
        <v>300</v>
      </c>
      <c r="L34" s="6">
        <v>300</v>
      </c>
      <c r="M34" s="6">
        <v>200</v>
      </c>
      <c r="N34" s="6">
        <v>215.44</v>
      </c>
      <c r="O34" s="6">
        <v>250</v>
      </c>
      <c r="P34" s="6">
        <v>270</v>
      </c>
      <c r="Q34" s="6">
        <v>333.95</v>
      </c>
      <c r="R34" s="6">
        <v>460</v>
      </c>
      <c r="S34" s="6">
        <v>260</v>
      </c>
      <c r="T34" s="6">
        <v>260</v>
      </c>
      <c r="U34" s="6">
        <v>260</v>
      </c>
      <c r="V34" s="6">
        <v>350</v>
      </c>
      <c r="W34" s="6">
        <v>350</v>
      </c>
      <c r="X34" s="6">
        <v>350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4.3600000000000003</v>
      </c>
      <c r="E47" s="6">
        <v>4.3600000000000003</v>
      </c>
      <c r="F47" s="6">
        <v>4.3600000000000003</v>
      </c>
      <c r="G47" s="6">
        <v>4.3600000000000003</v>
      </c>
      <c r="H47" s="6">
        <v>4.3600000000000003</v>
      </c>
      <c r="I47" s="6">
        <v>4.3600000000000003</v>
      </c>
      <c r="J47" s="6">
        <v>4.3600000000000003</v>
      </c>
      <c r="K47" s="6">
        <v>4.3600000000000003</v>
      </c>
      <c r="L47" s="6">
        <v>4.3600000000000003</v>
      </c>
      <c r="M47" s="6">
        <v>4.3600000000000003</v>
      </c>
      <c r="N47" s="6">
        <v>4.3600000000000003</v>
      </c>
      <c r="O47" s="6">
        <v>4.3600000000000003</v>
      </c>
      <c r="P47" s="6">
        <v>4.3600000000000003</v>
      </c>
      <c r="Q47" s="6">
        <v>4.3600000000000003</v>
      </c>
      <c r="R47" s="6">
        <v>4.3600000000000003</v>
      </c>
      <c r="S47" s="6">
        <v>4.3600000000000003</v>
      </c>
      <c r="T47" s="6">
        <v>4.3600000000000003</v>
      </c>
      <c r="U47" s="6">
        <v>4.3600000000000003</v>
      </c>
      <c r="V47" s="6">
        <v>4.3600000000000003</v>
      </c>
      <c r="W47" s="6">
        <v>4.3600000000000003</v>
      </c>
      <c r="X47" s="6">
        <v>4.3600000000000003</v>
      </c>
      <c r="Y47" s="7">
        <v>41</v>
      </c>
    </row>
    <row r="48" spans="1:25" x14ac:dyDescent="0.25">
      <c r="A48" s="5">
        <v>42</v>
      </c>
      <c r="B48" s="5" t="s">
        <v>68</v>
      </c>
      <c r="C48" s="5" t="s">
        <v>69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70</v>
      </c>
      <c r="C49" s="5" t="s">
        <v>71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72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73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74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75</v>
      </c>
      <c r="C53" s="5" t="s">
        <v>76</v>
      </c>
      <c r="D53" s="6">
        <v>259.33999999999997</v>
      </c>
      <c r="E53" s="6">
        <v>259.33999999999997</v>
      </c>
      <c r="F53" s="6">
        <v>259.33999999999997</v>
      </c>
      <c r="G53" s="6">
        <v>259.3</v>
      </c>
      <c r="H53" s="6">
        <v>259.37</v>
      </c>
      <c r="I53" s="6">
        <v>259.43</v>
      </c>
      <c r="J53" s="6">
        <v>259.39999999999998</v>
      </c>
      <c r="K53" s="6">
        <v>259.39999999999998</v>
      </c>
      <c r="L53" s="6">
        <v>259.39999999999998</v>
      </c>
      <c r="M53" s="6">
        <v>259.52999999999997</v>
      </c>
      <c r="N53" s="6">
        <v>259.52999999999997</v>
      </c>
      <c r="O53" s="6">
        <v>259.52999999999997</v>
      </c>
      <c r="P53" s="6">
        <v>259.33999999999997</v>
      </c>
      <c r="Q53" s="6">
        <v>259.33999999999997</v>
      </c>
      <c r="R53" s="6">
        <v>259.33999999999997</v>
      </c>
      <c r="S53" s="6">
        <v>259.38</v>
      </c>
      <c r="T53" s="6">
        <v>259.39</v>
      </c>
      <c r="U53" s="6">
        <v>259.39999999999998</v>
      </c>
      <c r="V53" s="6">
        <v>259.63</v>
      </c>
      <c r="W53" s="6">
        <v>259.63</v>
      </c>
      <c r="X53" s="6">
        <v>259.63</v>
      </c>
      <c r="Y53" s="7">
        <v>47</v>
      </c>
    </row>
    <row r="54" spans="1:25" x14ac:dyDescent="0.25">
      <c r="A54" s="5">
        <v>48</v>
      </c>
      <c r="B54" s="5" t="s">
        <v>77</v>
      </c>
      <c r="C54" s="5" t="s">
        <v>76</v>
      </c>
      <c r="D54" s="6">
        <v>263.5</v>
      </c>
      <c r="E54" s="6">
        <v>263.5</v>
      </c>
      <c r="F54" s="6">
        <v>263.5</v>
      </c>
      <c r="G54" s="6">
        <v>263.49</v>
      </c>
      <c r="H54" s="6">
        <v>263.52999999999997</v>
      </c>
      <c r="I54" s="6">
        <v>263.60000000000002</v>
      </c>
      <c r="J54" s="6">
        <v>263.5</v>
      </c>
      <c r="K54" s="6">
        <v>263.5</v>
      </c>
      <c r="L54" s="6">
        <v>263.5</v>
      </c>
      <c r="M54" s="6">
        <v>263.63</v>
      </c>
      <c r="N54" s="6">
        <v>263.63</v>
      </c>
      <c r="O54" s="6">
        <v>263.63</v>
      </c>
      <c r="P54" s="6">
        <v>263.5</v>
      </c>
      <c r="Q54" s="6">
        <v>263.5</v>
      </c>
      <c r="R54" s="6">
        <v>263.5</v>
      </c>
      <c r="S54" s="6">
        <v>263.5</v>
      </c>
      <c r="T54" s="6">
        <v>263.5</v>
      </c>
      <c r="U54" s="6">
        <v>263.5</v>
      </c>
      <c r="V54" s="6">
        <v>263.79000000000002</v>
      </c>
      <c r="W54" s="6">
        <v>263.79000000000002</v>
      </c>
      <c r="X54" s="6">
        <v>263.79000000000002</v>
      </c>
      <c r="Y54" s="7">
        <v>48</v>
      </c>
    </row>
    <row r="55" spans="1:25" x14ac:dyDescent="0.25">
      <c r="A55" s="5">
        <v>49</v>
      </c>
      <c r="B55" s="5" t="s">
        <v>78</v>
      </c>
      <c r="C55" s="5" t="s">
        <v>23</v>
      </c>
      <c r="D55" s="6">
        <v>3250</v>
      </c>
      <c r="E55" s="6">
        <v>3361.96</v>
      </c>
      <c r="F55" s="6">
        <v>3450</v>
      </c>
      <c r="G55" s="6">
        <v>3400</v>
      </c>
      <c r="H55" s="6">
        <v>3489.75</v>
      </c>
      <c r="I55" s="6">
        <v>3550</v>
      </c>
      <c r="J55" s="6">
        <v>3734.4</v>
      </c>
      <c r="K55" s="6">
        <v>3734.4</v>
      </c>
      <c r="L55" s="6">
        <v>3734.4</v>
      </c>
      <c r="M55" s="6">
        <v>3851</v>
      </c>
      <c r="N55" s="6">
        <v>3851</v>
      </c>
      <c r="O55" s="6">
        <v>3851</v>
      </c>
      <c r="P55" s="6">
        <v>3617.2</v>
      </c>
      <c r="Q55" s="6">
        <v>3656.14</v>
      </c>
      <c r="R55" s="6">
        <v>3734.4</v>
      </c>
      <c r="S55" s="6">
        <v>3851</v>
      </c>
      <c r="T55" s="6">
        <v>3851</v>
      </c>
      <c r="U55" s="6">
        <v>3851</v>
      </c>
      <c r="V55" s="6">
        <v>3500</v>
      </c>
      <c r="W55" s="6">
        <v>3500</v>
      </c>
      <c r="X55" s="6">
        <v>3500</v>
      </c>
      <c r="Y55" s="7">
        <v>49</v>
      </c>
    </row>
    <row r="56" spans="1:25" x14ac:dyDescent="0.25">
      <c r="A56" s="5">
        <v>50</v>
      </c>
      <c r="B56" s="5" t="s">
        <v>79</v>
      </c>
      <c r="C56" s="5" t="s">
        <v>80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81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111.47</v>
      </c>
      <c r="K57" s="6">
        <v>111.47</v>
      </c>
      <c r="L57" s="6">
        <v>111.47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117.47</v>
      </c>
      <c r="W57" s="6">
        <v>117.47</v>
      </c>
      <c r="X57" s="6">
        <v>117.47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30" t="s">
        <v>4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2"/>
    </row>
    <row r="60" spans="1:25" ht="20.25" x14ac:dyDescent="0.3">
      <c r="A60" s="3"/>
      <c r="B60" s="3"/>
      <c r="C60" s="3"/>
      <c r="D60" s="32" t="s">
        <v>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"/>
    </row>
    <row r="61" spans="1:25" x14ac:dyDescent="0.25">
      <c r="A61" s="4" t="s">
        <v>0</v>
      </c>
      <c r="B61" s="4"/>
      <c r="C61" s="4"/>
      <c r="D61" s="35" t="s">
        <v>82</v>
      </c>
      <c r="E61" s="35"/>
      <c r="F61" s="35"/>
      <c r="G61" s="35" t="s">
        <v>83</v>
      </c>
      <c r="H61" s="35"/>
      <c r="I61" s="35"/>
      <c r="J61" s="35" t="s">
        <v>84</v>
      </c>
      <c r="K61" s="35"/>
      <c r="L61" s="35"/>
      <c r="M61" s="35" t="s">
        <v>85</v>
      </c>
      <c r="N61" s="35"/>
      <c r="O61" s="35"/>
      <c r="P61" s="35" t="s">
        <v>86</v>
      </c>
      <c r="Q61" s="35"/>
      <c r="R61" s="35"/>
      <c r="S61" s="35" t="s">
        <v>87</v>
      </c>
      <c r="T61" s="35"/>
      <c r="U61" s="35"/>
      <c r="V61" s="35" t="s">
        <v>88</v>
      </c>
      <c r="W61" s="35"/>
      <c r="X61" s="35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4" t="s">
        <v>6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1497.48</v>
      </c>
      <c r="F65" s="6">
        <v>1533.33</v>
      </c>
      <c r="G65" s="6">
        <v>1400</v>
      </c>
      <c r="H65" s="6">
        <v>1444.09</v>
      </c>
      <c r="I65" s="6">
        <v>1466.66</v>
      </c>
      <c r="J65" s="6">
        <v>1500</v>
      </c>
      <c r="K65" s="6">
        <v>1587.42</v>
      </c>
      <c r="L65" s="6">
        <v>1750</v>
      </c>
      <c r="M65" s="6">
        <v>1640</v>
      </c>
      <c r="N65" s="6">
        <v>1676.61</v>
      </c>
      <c r="O65" s="6">
        <v>1700</v>
      </c>
      <c r="P65" s="6">
        <v>1440</v>
      </c>
      <c r="Q65" s="6">
        <v>1440</v>
      </c>
      <c r="R65" s="6">
        <v>1440</v>
      </c>
      <c r="S65" s="6">
        <v>1500</v>
      </c>
      <c r="T65" s="6">
        <v>1500</v>
      </c>
      <c r="U65" s="6">
        <v>1500</v>
      </c>
      <c r="V65" s="6">
        <v>1450</v>
      </c>
      <c r="W65" s="6">
        <v>1507</v>
      </c>
      <c r="X65" s="6">
        <v>1580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273.51</v>
      </c>
      <c r="L66" s="6">
        <v>280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206.61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175.48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113.24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1200</v>
      </c>
      <c r="E69" s="6">
        <v>1200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1292.6099999999999</v>
      </c>
      <c r="L69" s="6">
        <v>1400</v>
      </c>
      <c r="M69" s="6">
        <v>1100</v>
      </c>
      <c r="N69" s="6">
        <v>1161.93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2200</v>
      </c>
      <c r="E70" s="6">
        <v>2249.5100000000002</v>
      </c>
      <c r="F70" s="6">
        <v>2300</v>
      </c>
      <c r="G70" s="6">
        <v>1800</v>
      </c>
      <c r="H70" s="6">
        <v>1866.06</v>
      </c>
      <c r="I70" s="6">
        <v>1900</v>
      </c>
      <c r="J70" s="6">
        <v>2000</v>
      </c>
      <c r="K70" s="6">
        <v>2163.89</v>
      </c>
      <c r="L70" s="6">
        <v>2400</v>
      </c>
      <c r="M70" s="6">
        <v>1900</v>
      </c>
      <c r="N70" s="6">
        <v>1978.8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335</v>
      </c>
      <c r="E71" s="6">
        <v>335</v>
      </c>
      <c r="F71" s="6">
        <v>335</v>
      </c>
      <c r="G71" s="6">
        <v>320</v>
      </c>
      <c r="H71" s="6">
        <v>320</v>
      </c>
      <c r="I71" s="6">
        <v>320</v>
      </c>
      <c r="J71" s="6">
        <v>340</v>
      </c>
      <c r="K71" s="6">
        <v>355.9</v>
      </c>
      <c r="L71" s="6">
        <v>370</v>
      </c>
      <c r="M71" s="6">
        <v>330</v>
      </c>
      <c r="N71" s="6">
        <v>336.63</v>
      </c>
      <c r="O71" s="6">
        <v>340</v>
      </c>
      <c r="P71" s="6">
        <v>360</v>
      </c>
      <c r="Q71" s="6">
        <v>360</v>
      </c>
      <c r="R71" s="6">
        <v>360</v>
      </c>
      <c r="S71" s="6">
        <v>340</v>
      </c>
      <c r="T71" s="6">
        <v>343.3</v>
      </c>
      <c r="U71" s="6">
        <v>350</v>
      </c>
      <c r="V71" s="6">
        <v>340</v>
      </c>
      <c r="W71" s="6">
        <v>340</v>
      </c>
      <c r="X71" s="6">
        <v>340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190</v>
      </c>
      <c r="W72" s="6">
        <v>233.85</v>
      </c>
      <c r="X72" s="6">
        <v>240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220</v>
      </c>
      <c r="W73" s="6">
        <v>255.22</v>
      </c>
      <c r="X73" s="6">
        <v>260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1100</v>
      </c>
      <c r="H74" s="6">
        <v>1100</v>
      </c>
      <c r="I74" s="6">
        <v>1100</v>
      </c>
      <c r="J74" s="6">
        <v>1050</v>
      </c>
      <c r="K74" s="6">
        <v>1061.71</v>
      </c>
      <c r="L74" s="6">
        <v>1100</v>
      </c>
      <c r="M74" s="6">
        <v>1080</v>
      </c>
      <c r="N74" s="6">
        <v>1093.29</v>
      </c>
      <c r="O74" s="6">
        <v>1100</v>
      </c>
      <c r="P74" s="6">
        <v>1030</v>
      </c>
      <c r="Q74" s="6">
        <v>1030</v>
      </c>
      <c r="R74" s="6">
        <v>1030</v>
      </c>
      <c r="S74" s="6">
        <v>1030</v>
      </c>
      <c r="T74" s="6">
        <v>1030</v>
      </c>
      <c r="U74" s="6">
        <v>1030</v>
      </c>
      <c r="V74" s="6">
        <v>1050</v>
      </c>
      <c r="W74" s="6">
        <v>1052.21</v>
      </c>
      <c r="X74" s="6">
        <v>1060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260</v>
      </c>
      <c r="E75" s="6">
        <v>269.88</v>
      </c>
      <c r="F75" s="6">
        <v>280</v>
      </c>
      <c r="G75" s="6">
        <v>290</v>
      </c>
      <c r="H75" s="6">
        <v>290</v>
      </c>
      <c r="I75" s="6">
        <v>290</v>
      </c>
      <c r="J75" s="6">
        <v>280</v>
      </c>
      <c r="K75" s="6">
        <v>294.73</v>
      </c>
      <c r="L75" s="6">
        <v>300</v>
      </c>
      <c r="M75" s="6">
        <v>300</v>
      </c>
      <c r="N75" s="6">
        <v>302.44</v>
      </c>
      <c r="O75" s="6">
        <v>320</v>
      </c>
      <c r="P75" s="6">
        <v>270</v>
      </c>
      <c r="Q75" s="6">
        <v>270</v>
      </c>
      <c r="R75" s="6">
        <v>270</v>
      </c>
      <c r="S75" s="6">
        <v>340</v>
      </c>
      <c r="T75" s="6">
        <v>353.21</v>
      </c>
      <c r="U75" s="6">
        <v>360</v>
      </c>
      <c r="V75" s="6">
        <v>280</v>
      </c>
      <c r="W75" s="6">
        <v>296.48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500</v>
      </c>
      <c r="K76" s="6">
        <v>541.22</v>
      </c>
      <c r="L76" s="6">
        <v>650</v>
      </c>
      <c r="M76" s="6">
        <v>400</v>
      </c>
      <c r="N76" s="6">
        <v>416.52</v>
      </c>
      <c r="O76" s="6">
        <v>440</v>
      </c>
      <c r="P76" s="6">
        <v>400</v>
      </c>
      <c r="Q76" s="6">
        <v>400</v>
      </c>
      <c r="R76" s="6">
        <v>400</v>
      </c>
      <c r="S76" s="6">
        <v>540</v>
      </c>
      <c r="T76" s="6">
        <v>546.65</v>
      </c>
      <c r="U76" s="6">
        <v>550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2865</v>
      </c>
      <c r="H77" s="6">
        <v>2865</v>
      </c>
      <c r="I77" s="6">
        <v>2865</v>
      </c>
      <c r="J77" s="6">
        <v>2915</v>
      </c>
      <c r="K77" s="6">
        <v>2915.9</v>
      </c>
      <c r="L77" s="6">
        <v>2945</v>
      </c>
      <c r="M77" s="6">
        <v>2865</v>
      </c>
      <c r="N77" s="6">
        <v>2865</v>
      </c>
      <c r="O77" s="6">
        <v>2865</v>
      </c>
      <c r="P77" s="6">
        <v>2915</v>
      </c>
      <c r="Q77" s="6">
        <v>2915</v>
      </c>
      <c r="R77" s="6">
        <v>2915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1485</v>
      </c>
      <c r="Q78" s="6">
        <v>1485</v>
      </c>
      <c r="R78" s="6">
        <v>1485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280</v>
      </c>
      <c r="E80" s="6">
        <v>297.41000000000003</v>
      </c>
      <c r="F80" s="6">
        <v>320</v>
      </c>
      <c r="G80" s="6">
        <v>180</v>
      </c>
      <c r="H80" s="6">
        <v>193.1</v>
      </c>
      <c r="I80" s="6">
        <v>200</v>
      </c>
      <c r="J80" s="6">
        <v>120</v>
      </c>
      <c r="K80" s="6">
        <v>145.93</v>
      </c>
      <c r="L80" s="6">
        <v>180</v>
      </c>
      <c r="M80" s="6">
        <v>100</v>
      </c>
      <c r="N80" s="6">
        <v>123.37</v>
      </c>
      <c r="O80" s="6">
        <v>140</v>
      </c>
      <c r="P80" s="6">
        <v>150</v>
      </c>
      <c r="Q80" s="6">
        <v>165.1</v>
      </c>
      <c r="R80" s="6">
        <v>200</v>
      </c>
      <c r="S80" s="6">
        <v>120</v>
      </c>
      <c r="T80" s="6">
        <v>139.25</v>
      </c>
      <c r="U80" s="6">
        <v>150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263.29000000000002</v>
      </c>
      <c r="I81" s="6">
        <v>270</v>
      </c>
      <c r="J81" s="6">
        <v>280</v>
      </c>
      <c r="K81" s="6">
        <v>292.45</v>
      </c>
      <c r="L81" s="6">
        <v>320</v>
      </c>
      <c r="M81" s="6">
        <v>280</v>
      </c>
      <c r="N81" s="6">
        <v>301.51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296.63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412.17</v>
      </c>
      <c r="F82" s="6">
        <v>420</v>
      </c>
      <c r="G82" s="6">
        <v>390</v>
      </c>
      <c r="H82" s="6">
        <v>393.31</v>
      </c>
      <c r="I82" s="6">
        <v>400</v>
      </c>
      <c r="J82" s="6">
        <v>360</v>
      </c>
      <c r="K82" s="6">
        <v>385.83</v>
      </c>
      <c r="L82" s="6">
        <v>420</v>
      </c>
      <c r="M82" s="6">
        <v>410</v>
      </c>
      <c r="N82" s="6">
        <v>419.16</v>
      </c>
      <c r="O82" s="6">
        <v>420</v>
      </c>
      <c r="P82" s="6">
        <v>420</v>
      </c>
      <c r="Q82" s="6">
        <v>420</v>
      </c>
      <c r="R82" s="6">
        <v>420</v>
      </c>
      <c r="S82" s="6">
        <v>400</v>
      </c>
      <c r="T82" s="6">
        <v>400</v>
      </c>
      <c r="U82" s="6">
        <v>400</v>
      </c>
      <c r="V82" s="6">
        <v>385</v>
      </c>
      <c r="W82" s="6">
        <v>394.96</v>
      </c>
      <c r="X82" s="6">
        <v>400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380</v>
      </c>
      <c r="K83" s="6">
        <v>408.85</v>
      </c>
      <c r="L83" s="6">
        <v>440</v>
      </c>
      <c r="M83" s="6">
        <v>420</v>
      </c>
      <c r="N83" s="6">
        <v>421.63</v>
      </c>
      <c r="O83" s="6">
        <v>440</v>
      </c>
      <c r="P83" s="6">
        <v>440</v>
      </c>
      <c r="Q83" s="6">
        <v>440</v>
      </c>
      <c r="R83" s="6">
        <v>440</v>
      </c>
      <c r="S83" s="6">
        <v>520</v>
      </c>
      <c r="T83" s="6">
        <v>520</v>
      </c>
      <c r="U83" s="6">
        <v>520</v>
      </c>
      <c r="V83" s="6">
        <v>430</v>
      </c>
      <c r="W83" s="6">
        <v>438.88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320</v>
      </c>
      <c r="E84" s="6">
        <v>326.57</v>
      </c>
      <c r="F84" s="6">
        <v>340</v>
      </c>
      <c r="G84" s="6">
        <v>300</v>
      </c>
      <c r="H84" s="6">
        <v>306.52</v>
      </c>
      <c r="I84" s="6">
        <v>320</v>
      </c>
      <c r="J84" s="6">
        <v>300</v>
      </c>
      <c r="K84" s="6">
        <v>310.56</v>
      </c>
      <c r="L84" s="6">
        <v>340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328.84</v>
      </c>
      <c r="X84" s="6">
        <v>340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80</v>
      </c>
      <c r="E85" s="6">
        <v>82.01</v>
      </c>
      <c r="F85" s="6">
        <v>100</v>
      </c>
      <c r="G85" s="6">
        <v>80</v>
      </c>
      <c r="H85" s="6">
        <v>80</v>
      </c>
      <c r="I85" s="6">
        <v>80</v>
      </c>
      <c r="J85" s="6">
        <v>60</v>
      </c>
      <c r="K85" s="6">
        <v>75.849999999999994</v>
      </c>
      <c r="L85" s="6">
        <v>80</v>
      </c>
      <c r="M85" s="6">
        <v>70</v>
      </c>
      <c r="N85" s="6">
        <v>75.67</v>
      </c>
      <c r="O85" s="6">
        <v>80</v>
      </c>
      <c r="P85" s="6">
        <v>60</v>
      </c>
      <c r="Q85" s="6">
        <v>60</v>
      </c>
      <c r="R85" s="6">
        <v>60</v>
      </c>
      <c r="S85" s="6">
        <v>50</v>
      </c>
      <c r="T85" s="6">
        <v>56.46</v>
      </c>
      <c r="U85" s="6">
        <v>60</v>
      </c>
      <c r="V85" s="6">
        <v>80</v>
      </c>
      <c r="W85" s="6">
        <v>88.71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40</v>
      </c>
      <c r="E86" s="6">
        <v>40</v>
      </c>
      <c r="F86" s="6">
        <v>40</v>
      </c>
      <c r="G86" s="6">
        <v>40</v>
      </c>
      <c r="H86" s="6">
        <v>40</v>
      </c>
      <c r="I86" s="6">
        <v>40</v>
      </c>
      <c r="J86" s="6">
        <v>50</v>
      </c>
      <c r="K86" s="6">
        <v>59.36</v>
      </c>
      <c r="L86" s="6">
        <v>80</v>
      </c>
      <c r="M86" s="6">
        <v>40</v>
      </c>
      <c r="N86" s="6">
        <v>49.66</v>
      </c>
      <c r="O86" s="6">
        <v>60</v>
      </c>
      <c r="P86" s="6">
        <v>30</v>
      </c>
      <c r="Q86" s="6">
        <v>33.020000000000003</v>
      </c>
      <c r="R86" s="6">
        <v>40</v>
      </c>
      <c r="S86" s="6">
        <v>40</v>
      </c>
      <c r="T86" s="6">
        <v>40</v>
      </c>
      <c r="U86" s="6">
        <v>40</v>
      </c>
      <c r="V86" s="6">
        <v>50</v>
      </c>
      <c r="W86" s="6">
        <v>52.07</v>
      </c>
      <c r="X86" s="6">
        <v>60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70</v>
      </c>
      <c r="E87" s="6">
        <v>77.66</v>
      </c>
      <c r="F87" s="6">
        <v>80</v>
      </c>
      <c r="G87" s="6">
        <v>80</v>
      </c>
      <c r="H87" s="6">
        <v>86.18</v>
      </c>
      <c r="I87" s="6">
        <v>100</v>
      </c>
      <c r="J87" s="6">
        <v>80</v>
      </c>
      <c r="K87" s="6">
        <v>92.77</v>
      </c>
      <c r="L87" s="6">
        <v>120</v>
      </c>
      <c r="M87" s="6">
        <v>70</v>
      </c>
      <c r="N87" s="6">
        <v>78.14</v>
      </c>
      <c r="O87" s="6">
        <v>90</v>
      </c>
      <c r="P87" s="6">
        <v>60</v>
      </c>
      <c r="Q87" s="6">
        <v>60</v>
      </c>
      <c r="R87" s="6">
        <v>60</v>
      </c>
      <c r="S87" s="6">
        <v>90</v>
      </c>
      <c r="T87" s="6">
        <v>93.22</v>
      </c>
      <c r="U87" s="6">
        <v>100</v>
      </c>
      <c r="V87" s="6">
        <v>40</v>
      </c>
      <c r="W87" s="6">
        <v>48.78</v>
      </c>
      <c r="X87" s="6">
        <v>50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175</v>
      </c>
      <c r="E88" s="6">
        <v>178.32</v>
      </c>
      <c r="F88" s="6">
        <v>180</v>
      </c>
      <c r="G88" s="6">
        <v>180</v>
      </c>
      <c r="H88" s="6">
        <v>180</v>
      </c>
      <c r="I88" s="6">
        <v>180</v>
      </c>
      <c r="J88" s="6">
        <v>180</v>
      </c>
      <c r="K88" s="6">
        <v>182.84</v>
      </c>
      <c r="L88" s="6">
        <v>190</v>
      </c>
      <c r="M88" s="6">
        <v>175</v>
      </c>
      <c r="N88" s="6">
        <v>178.32</v>
      </c>
      <c r="O88" s="6">
        <v>180</v>
      </c>
      <c r="P88" s="6">
        <v>175</v>
      </c>
      <c r="Q88" s="6">
        <v>175</v>
      </c>
      <c r="R88" s="6">
        <v>175</v>
      </c>
      <c r="S88" s="6">
        <v>175</v>
      </c>
      <c r="T88" s="6">
        <v>175</v>
      </c>
      <c r="U88" s="6">
        <v>175</v>
      </c>
      <c r="V88" s="6">
        <v>185</v>
      </c>
      <c r="W88" s="6">
        <v>186.1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200</v>
      </c>
      <c r="H89" s="6">
        <v>213.12</v>
      </c>
      <c r="I89" s="6">
        <v>220</v>
      </c>
      <c r="J89" s="6">
        <v>240</v>
      </c>
      <c r="K89" s="6">
        <v>261.35000000000002</v>
      </c>
      <c r="L89" s="6">
        <v>280</v>
      </c>
      <c r="M89" s="6">
        <v>220</v>
      </c>
      <c r="N89" s="6">
        <v>234.08</v>
      </c>
      <c r="O89" s="6">
        <v>240</v>
      </c>
      <c r="P89" s="6">
        <v>220</v>
      </c>
      <c r="Q89" s="6">
        <v>220</v>
      </c>
      <c r="R89" s="6">
        <v>220</v>
      </c>
      <c r="S89" s="6">
        <v>200</v>
      </c>
      <c r="T89" s="6">
        <v>200</v>
      </c>
      <c r="U89" s="6">
        <v>200</v>
      </c>
      <c r="V89" s="6">
        <v>220</v>
      </c>
      <c r="W89" s="6">
        <v>228.87</v>
      </c>
      <c r="X89" s="6">
        <v>230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360</v>
      </c>
      <c r="E92" s="6">
        <v>384.12</v>
      </c>
      <c r="F92" s="6">
        <v>400</v>
      </c>
      <c r="G92" s="6">
        <v>300</v>
      </c>
      <c r="H92" s="6">
        <v>343.41</v>
      </c>
      <c r="I92" s="6">
        <v>450</v>
      </c>
      <c r="J92" s="6">
        <v>340</v>
      </c>
      <c r="K92" s="6">
        <v>413.13</v>
      </c>
      <c r="L92" s="6">
        <v>520</v>
      </c>
      <c r="M92" s="6">
        <v>260</v>
      </c>
      <c r="N92" s="6">
        <v>279.88</v>
      </c>
      <c r="O92" s="6">
        <v>300</v>
      </c>
      <c r="P92" s="6">
        <v>200</v>
      </c>
      <c r="Q92" s="6">
        <v>200</v>
      </c>
      <c r="R92" s="6">
        <v>200</v>
      </c>
      <c r="S92" s="6">
        <v>200</v>
      </c>
      <c r="T92" s="6">
        <v>200</v>
      </c>
      <c r="U92" s="6">
        <v>200</v>
      </c>
      <c r="V92" s="6">
        <v>200</v>
      </c>
      <c r="W92" s="6">
        <v>352.49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353.92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150</v>
      </c>
      <c r="H95" s="6">
        <v>156.38999999999999</v>
      </c>
      <c r="I95" s="6">
        <v>170</v>
      </c>
      <c r="J95" s="6">
        <v>160</v>
      </c>
      <c r="K95" s="6">
        <v>183.05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512.99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626.58000000000004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717.78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4.3600000000000003</v>
      </c>
      <c r="E105" s="6">
        <v>4.3600000000000003</v>
      </c>
      <c r="F105" s="6">
        <v>4.3600000000000003</v>
      </c>
      <c r="G105" s="6">
        <v>4.3600000000000003</v>
      </c>
      <c r="H105" s="6">
        <v>4.3600000000000003</v>
      </c>
      <c r="I105" s="6">
        <v>4.3600000000000003</v>
      </c>
      <c r="J105" s="6">
        <v>4.3600000000000003</v>
      </c>
      <c r="K105" s="6">
        <v>4.3600000000000003</v>
      </c>
      <c r="L105" s="6">
        <v>4.3600000000000003</v>
      </c>
      <c r="M105" s="6">
        <v>4.3600000000000003</v>
      </c>
      <c r="N105" s="6">
        <v>4.3600000000000003</v>
      </c>
      <c r="O105" s="6">
        <v>4.3600000000000003</v>
      </c>
      <c r="P105" s="6">
        <v>4.3600000000000003</v>
      </c>
      <c r="Q105" s="6">
        <v>4.3600000000000003</v>
      </c>
      <c r="R105" s="6">
        <v>4.3600000000000003</v>
      </c>
      <c r="S105" s="6">
        <v>4.3600000000000003</v>
      </c>
      <c r="T105" s="6">
        <v>4.3600000000000003</v>
      </c>
      <c r="U105" s="6">
        <v>4.3600000000000003</v>
      </c>
      <c r="V105" s="6">
        <v>4.3600000000000003</v>
      </c>
      <c r="W105" s="6">
        <v>4.3600000000000003</v>
      </c>
      <c r="X105" s="6">
        <v>4.3600000000000003</v>
      </c>
      <c r="Y105" s="7">
        <v>41</v>
      </c>
    </row>
    <row r="106" spans="1:25" x14ac:dyDescent="0.25">
      <c r="A106" s="5">
        <v>42</v>
      </c>
      <c r="B106" s="5" t="s">
        <v>68</v>
      </c>
      <c r="C106" s="5" t="s">
        <v>69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70</v>
      </c>
      <c r="C107" s="5" t="s">
        <v>71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1314.25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850</v>
      </c>
      <c r="T107" s="6">
        <v>914.58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72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400</v>
      </c>
      <c r="O108" s="6">
        <v>400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73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74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75</v>
      </c>
      <c r="C111" s="5" t="s">
        <v>76</v>
      </c>
      <c r="D111" s="6">
        <v>259.51</v>
      </c>
      <c r="E111" s="6">
        <v>259.7</v>
      </c>
      <c r="F111" s="6">
        <v>259.85000000000002</v>
      </c>
      <c r="G111" s="6">
        <v>259.72000000000003</v>
      </c>
      <c r="H111" s="6">
        <v>259.95999999999998</v>
      </c>
      <c r="I111" s="6">
        <v>260.12</v>
      </c>
      <c r="J111" s="6">
        <v>259.43</v>
      </c>
      <c r="K111" s="6">
        <v>259.43</v>
      </c>
      <c r="L111" s="6">
        <v>259.43</v>
      </c>
      <c r="M111" s="6">
        <v>260.33</v>
      </c>
      <c r="N111" s="6">
        <v>260.57</v>
      </c>
      <c r="O111" s="6">
        <v>260.77999999999997</v>
      </c>
      <c r="P111" s="6">
        <v>259.33999999999997</v>
      </c>
      <c r="Q111" s="6">
        <v>259.33999999999997</v>
      </c>
      <c r="R111" s="6">
        <v>259.33999999999997</v>
      </c>
      <c r="S111" s="6">
        <v>259.68</v>
      </c>
      <c r="T111" s="6">
        <v>259.68</v>
      </c>
      <c r="U111" s="6">
        <v>259.68</v>
      </c>
      <c r="V111" s="6">
        <v>259.3</v>
      </c>
      <c r="W111" s="6">
        <v>259.3</v>
      </c>
      <c r="X111" s="6">
        <v>259.3</v>
      </c>
      <c r="Y111" s="7">
        <v>47</v>
      </c>
    </row>
    <row r="112" spans="1:25" x14ac:dyDescent="0.25">
      <c r="A112" s="5">
        <v>48</v>
      </c>
      <c r="B112" s="5" t="s">
        <v>77</v>
      </c>
      <c r="C112" s="5" t="s">
        <v>76</v>
      </c>
      <c r="D112" s="6">
        <v>263.5</v>
      </c>
      <c r="E112" s="6">
        <v>263.66000000000003</v>
      </c>
      <c r="F112" s="6">
        <v>263.8</v>
      </c>
      <c r="G112" s="6">
        <v>264</v>
      </c>
      <c r="H112" s="6">
        <v>264.16000000000003</v>
      </c>
      <c r="I112" s="6">
        <v>264.27999999999997</v>
      </c>
      <c r="J112" s="6">
        <v>263.58999999999997</v>
      </c>
      <c r="K112" s="6">
        <v>263.58999999999997</v>
      </c>
      <c r="L112" s="6">
        <v>263.58999999999997</v>
      </c>
      <c r="M112" s="6">
        <v>264.49</v>
      </c>
      <c r="N112" s="6">
        <v>264.64999999999998</v>
      </c>
      <c r="O112" s="6">
        <v>264.89999999999998</v>
      </c>
      <c r="P112" s="6">
        <v>263.5</v>
      </c>
      <c r="Q112" s="6">
        <v>263.5</v>
      </c>
      <c r="R112" s="6">
        <v>263.5</v>
      </c>
      <c r="S112" s="6">
        <v>263.83999999999997</v>
      </c>
      <c r="T112" s="6">
        <v>263.83999999999997</v>
      </c>
      <c r="U112" s="6">
        <v>263.83999999999997</v>
      </c>
      <c r="V112" s="6">
        <v>263.5</v>
      </c>
      <c r="W112" s="6">
        <v>263.5</v>
      </c>
      <c r="X112" s="6">
        <v>263.5</v>
      </c>
      <c r="Y112" s="7">
        <v>48</v>
      </c>
    </row>
    <row r="113" spans="1:25" x14ac:dyDescent="0.25">
      <c r="A113" s="5">
        <v>49</v>
      </c>
      <c r="B113" s="5" t="s">
        <v>78</v>
      </c>
      <c r="C113" s="5" t="s">
        <v>23</v>
      </c>
      <c r="D113" s="6">
        <v>3965</v>
      </c>
      <c r="E113" s="6">
        <v>3965</v>
      </c>
      <c r="F113" s="6">
        <v>3965</v>
      </c>
      <c r="G113" s="6">
        <v>3520</v>
      </c>
      <c r="H113" s="6">
        <v>3520</v>
      </c>
      <c r="I113" s="6">
        <v>3520</v>
      </c>
      <c r="J113" s="6">
        <v>3618</v>
      </c>
      <c r="K113" s="6">
        <v>3744.41</v>
      </c>
      <c r="L113" s="6">
        <v>3851</v>
      </c>
      <c r="M113" s="6">
        <v>3034.2</v>
      </c>
      <c r="N113" s="6">
        <v>3111.51</v>
      </c>
      <c r="O113" s="6">
        <v>3150.9</v>
      </c>
      <c r="P113" s="6">
        <v>3500</v>
      </c>
      <c r="Q113" s="6">
        <v>3500</v>
      </c>
      <c r="R113" s="6">
        <v>3500</v>
      </c>
      <c r="S113" s="6">
        <v>3340</v>
      </c>
      <c r="T113" s="6">
        <v>3408.58</v>
      </c>
      <c r="U113" s="6">
        <v>3550</v>
      </c>
      <c r="V113" s="6">
        <v>3656.6</v>
      </c>
      <c r="W113" s="6">
        <v>3686.85</v>
      </c>
      <c r="X113" s="6">
        <v>3695.6</v>
      </c>
      <c r="Y113" s="7">
        <v>49</v>
      </c>
    </row>
    <row r="114" spans="1:25" x14ac:dyDescent="0.25">
      <c r="A114" s="5">
        <v>50</v>
      </c>
      <c r="B114" s="5" t="s">
        <v>79</v>
      </c>
      <c r="C114" s="5" t="s">
        <v>80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81</v>
      </c>
      <c r="C115" s="5" t="s">
        <v>23</v>
      </c>
      <c r="D115" s="6">
        <v>113.85</v>
      </c>
      <c r="E115" s="6">
        <v>113.85</v>
      </c>
      <c r="F115" s="6">
        <v>113.85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30" t="s">
        <v>4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2"/>
    </row>
    <row r="118" spans="1:25" ht="20.25" x14ac:dyDescent="0.3">
      <c r="A118" s="3"/>
      <c r="B118" s="3"/>
      <c r="C118" s="3"/>
      <c r="D118" s="32" t="s">
        <v>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"/>
    </row>
    <row r="119" spans="1:25" x14ac:dyDescent="0.25">
      <c r="A119" s="4" t="s">
        <v>0</v>
      </c>
      <c r="B119" s="4"/>
      <c r="C119" s="4"/>
      <c r="D119" s="35" t="s">
        <v>98</v>
      </c>
      <c r="E119" s="35"/>
      <c r="F119" s="35"/>
      <c r="G119" s="35" t="s">
        <v>99</v>
      </c>
      <c r="H119" s="35"/>
      <c r="I119" s="35"/>
      <c r="J119" s="35" t="s">
        <v>100</v>
      </c>
      <c r="K119" s="35"/>
      <c r="L119" s="35"/>
      <c r="M119" s="35" t="s">
        <v>101</v>
      </c>
      <c r="N119" s="35"/>
      <c r="O119" s="35"/>
      <c r="P119" s="35" t="s">
        <v>89</v>
      </c>
      <c r="Q119" s="35"/>
      <c r="R119" s="36" t="s">
        <v>90</v>
      </c>
      <c r="S119" s="36"/>
      <c r="T119" s="35" t="s">
        <v>91</v>
      </c>
      <c r="U119" s="35"/>
      <c r="V119" s="35"/>
      <c r="W119" s="35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92</v>
      </c>
      <c r="Q120" s="4" t="s">
        <v>93</v>
      </c>
      <c r="R120" s="8" t="s">
        <v>92</v>
      </c>
      <c r="S120" s="8" t="s">
        <v>93</v>
      </c>
      <c r="T120" s="4" t="s">
        <v>94</v>
      </c>
      <c r="U120" s="4" t="s">
        <v>95</v>
      </c>
      <c r="V120" s="4" t="s">
        <v>96</v>
      </c>
      <c r="W120" s="4" t="s">
        <v>97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4" t="s">
        <v>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1416.47</v>
      </c>
      <c r="F123" s="6">
        <v>1450</v>
      </c>
      <c r="G123" s="6">
        <v>1580</v>
      </c>
      <c r="H123" s="6">
        <v>1589.98</v>
      </c>
      <c r="I123" s="6">
        <v>1600</v>
      </c>
      <c r="J123" s="6">
        <v>1600</v>
      </c>
      <c r="K123" s="6">
        <v>1600</v>
      </c>
      <c r="L123" s="6">
        <v>1600</v>
      </c>
      <c r="M123" s="6">
        <v>1400</v>
      </c>
      <c r="N123" s="6">
        <v>1520.37</v>
      </c>
      <c r="O123" s="6">
        <v>1750</v>
      </c>
      <c r="P123" s="6">
        <v>1519.75</v>
      </c>
      <c r="Q123" s="6">
        <v>1771.14</v>
      </c>
      <c r="R123" s="6">
        <f t="shared" ref="R123:R154" si="0">ROUND(N123/P123* 100 - 100,2)</f>
        <v>0.04</v>
      </c>
      <c r="S123" s="6">
        <f t="shared" ref="S123:S154" si="1">ROUND(N123/Q123* 100 - 100,2)</f>
        <v>-14.16</v>
      </c>
      <c r="T123" s="6">
        <v>2575.1799999999998</v>
      </c>
      <c r="U123" s="6">
        <v>1755.63</v>
      </c>
      <c r="V123" s="6">
        <f t="shared" ref="V123:V154" si="2">T123-U123</f>
        <v>819.54999999999973</v>
      </c>
      <c r="W123" s="6">
        <f t="shared" ref="W123:W154" si="3">T123/U123*100-100</f>
        <v>46.681248326811442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270</v>
      </c>
      <c r="H124" s="6">
        <v>279.93</v>
      </c>
      <c r="I124" s="6">
        <v>290</v>
      </c>
      <c r="J124" s="6">
        <v>200</v>
      </c>
      <c r="K124" s="6">
        <v>203.28</v>
      </c>
      <c r="L124" s="6">
        <v>210</v>
      </c>
      <c r="M124" s="6">
        <v>140</v>
      </c>
      <c r="N124" s="6">
        <v>204.48</v>
      </c>
      <c r="O124" s="6">
        <v>290</v>
      </c>
      <c r="P124" s="6">
        <v>202.77</v>
      </c>
      <c r="Q124" s="6">
        <v>205.44</v>
      </c>
      <c r="R124" s="6">
        <f t="shared" si="0"/>
        <v>0.84</v>
      </c>
      <c r="S124" s="6">
        <f t="shared" si="1"/>
        <v>-0.47</v>
      </c>
      <c r="T124" s="6">
        <v>222.46</v>
      </c>
      <c r="U124" s="6">
        <v>151.97</v>
      </c>
      <c r="V124" s="6">
        <f t="shared" si="2"/>
        <v>70.490000000000009</v>
      </c>
      <c r="W124" s="6">
        <f t="shared" si="3"/>
        <v>46.38415476738831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152.9</v>
      </c>
      <c r="O125" s="6">
        <v>190</v>
      </c>
      <c r="P125" s="6">
        <v>152.80000000000001</v>
      </c>
      <c r="Q125" s="6">
        <v>160.05000000000001</v>
      </c>
      <c r="R125" s="6">
        <f t="shared" si="0"/>
        <v>7.0000000000000007E-2</v>
      </c>
      <c r="S125" s="6">
        <f t="shared" si="1"/>
        <v>-4.47</v>
      </c>
      <c r="T125" s="6">
        <v>165.12</v>
      </c>
      <c r="U125" s="6">
        <v>113.16</v>
      </c>
      <c r="V125" s="6">
        <f t="shared" si="2"/>
        <v>51.960000000000008</v>
      </c>
      <c r="W125" s="6">
        <f t="shared" si="3"/>
        <v>45.917285259809148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111.66</v>
      </c>
      <c r="R126" s="6">
        <f t="shared" si="0"/>
        <v>0</v>
      </c>
      <c r="S126" s="6">
        <f t="shared" si="1"/>
        <v>-2.5299999999999998</v>
      </c>
      <c r="T126" s="6">
        <v>113.6</v>
      </c>
      <c r="U126" s="6">
        <v>89.74</v>
      </c>
      <c r="V126" s="6">
        <f t="shared" si="2"/>
        <v>23.86</v>
      </c>
      <c r="W126" s="6">
        <f t="shared" si="3"/>
        <v>26.587920659683533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1107.04</v>
      </c>
      <c r="O127" s="6">
        <v>1400</v>
      </c>
      <c r="P127" s="6">
        <v>1106.8800000000001</v>
      </c>
      <c r="Q127" s="6">
        <v>956.52</v>
      </c>
      <c r="R127" s="6">
        <f t="shared" si="0"/>
        <v>0.01</v>
      </c>
      <c r="S127" s="6">
        <f t="shared" si="1"/>
        <v>15.74</v>
      </c>
      <c r="T127" s="6">
        <v>847.36</v>
      </c>
      <c r="U127" s="6">
        <v>705.9</v>
      </c>
      <c r="V127" s="6">
        <f t="shared" si="2"/>
        <v>141.46000000000004</v>
      </c>
      <c r="W127" s="6">
        <f t="shared" si="3"/>
        <v>20.039665675024793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2034.47</v>
      </c>
      <c r="O128" s="6">
        <v>2450</v>
      </c>
      <c r="P128" s="6">
        <v>2034.13</v>
      </c>
      <c r="Q128" s="6">
        <v>1899.29</v>
      </c>
      <c r="R128" s="6">
        <f t="shared" si="0"/>
        <v>0.02</v>
      </c>
      <c r="S128" s="6">
        <f t="shared" si="1"/>
        <v>7.12</v>
      </c>
      <c r="T128" s="6">
        <v>1746.19</v>
      </c>
      <c r="U128" s="6">
        <v>1471.31</v>
      </c>
      <c r="V128" s="6">
        <f t="shared" si="2"/>
        <v>274.88000000000011</v>
      </c>
      <c r="W128" s="6">
        <f t="shared" si="3"/>
        <v>18.682670545296375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340</v>
      </c>
      <c r="E129" s="6">
        <v>340</v>
      </c>
      <c r="F129" s="6">
        <v>340</v>
      </c>
      <c r="G129" s="6">
        <v>380</v>
      </c>
      <c r="H129" s="6">
        <v>392.44</v>
      </c>
      <c r="I129" s="6">
        <v>400</v>
      </c>
      <c r="J129" s="6">
        <v>380</v>
      </c>
      <c r="K129" s="6">
        <v>393.22</v>
      </c>
      <c r="L129" s="6">
        <v>400</v>
      </c>
      <c r="M129" s="6">
        <v>313</v>
      </c>
      <c r="N129" s="6">
        <v>343.25</v>
      </c>
      <c r="O129" s="6">
        <v>400</v>
      </c>
      <c r="P129" s="6">
        <v>335.97</v>
      </c>
      <c r="Q129" s="6">
        <v>365.17</v>
      </c>
      <c r="R129" s="6">
        <f t="shared" si="0"/>
        <v>2.17</v>
      </c>
      <c r="S129" s="6">
        <f t="shared" si="1"/>
        <v>-6</v>
      </c>
      <c r="T129" s="6">
        <v>395.28</v>
      </c>
      <c r="U129" s="6">
        <v>342.5</v>
      </c>
      <c r="V129" s="6">
        <f t="shared" si="2"/>
        <v>52.779999999999973</v>
      </c>
      <c r="W129" s="6">
        <f t="shared" si="3"/>
        <v>15.410218978102179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160</v>
      </c>
      <c r="E130" s="6">
        <v>160</v>
      </c>
      <c r="F130" s="6">
        <v>160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160</v>
      </c>
      <c r="N130" s="6">
        <v>199.81</v>
      </c>
      <c r="O130" s="6">
        <v>250</v>
      </c>
      <c r="P130" s="6">
        <v>199.81</v>
      </c>
      <c r="Q130" s="6">
        <v>190.09</v>
      </c>
      <c r="R130" s="6">
        <f t="shared" si="0"/>
        <v>0</v>
      </c>
      <c r="S130" s="6">
        <f t="shared" si="1"/>
        <v>5.1100000000000003</v>
      </c>
      <c r="T130" s="6">
        <v>185.03</v>
      </c>
      <c r="U130" s="6">
        <v>151.69999999999999</v>
      </c>
      <c r="V130" s="6">
        <f t="shared" si="2"/>
        <v>33.330000000000013</v>
      </c>
      <c r="W130" s="6">
        <f t="shared" si="3"/>
        <v>21.97099538562955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170</v>
      </c>
      <c r="E131" s="6">
        <v>170</v>
      </c>
      <c r="F131" s="6">
        <v>170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170</v>
      </c>
      <c r="N131" s="6">
        <v>232.21</v>
      </c>
      <c r="O131" s="6">
        <v>360</v>
      </c>
      <c r="P131" s="6">
        <v>232.21</v>
      </c>
      <c r="Q131" s="6">
        <v>222.75</v>
      </c>
      <c r="R131" s="6">
        <f t="shared" si="0"/>
        <v>0</v>
      </c>
      <c r="S131" s="6">
        <f t="shared" si="1"/>
        <v>4.25</v>
      </c>
      <c r="T131" s="6">
        <v>215.67</v>
      </c>
      <c r="U131" s="6">
        <v>175.15</v>
      </c>
      <c r="V131" s="6">
        <f t="shared" si="2"/>
        <v>40.519999999999982</v>
      </c>
      <c r="W131" s="6">
        <f t="shared" si="3"/>
        <v>23.134456180416791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1073.26</v>
      </c>
      <c r="O132" s="6">
        <v>1100</v>
      </c>
      <c r="P132" s="6">
        <v>1062.99</v>
      </c>
      <c r="Q132" s="6">
        <v>852.26</v>
      </c>
      <c r="R132" s="6">
        <f t="shared" si="0"/>
        <v>0.97</v>
      </c>
      <c r="S132" s="6">
        <f t="shared" si="1"/>
        <v>25.93</v>
      </c>
      <c r="T132" s="6">
        <v>819.69</v>
      </c>
      <c r="U132" s="6">
        <v>637.79</v>
      </c>
      <c r="V132" s="6">
        <f t="shared" si="2"/>
        <v>181.90000000000009</v>
      </c>
      <c r="W132" s="6">
        <f t="shared" si="3"/>
        <v>28.520359365935519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280</v>
      </c>
      <c r="E133" s="6">
        <v>293.18</v>
      </c>
      <c r="F133" s="6">
        <v>300</v>
      </c>
      <c r="G133" s="6">
        <v>300</v>
      </c>
      <c r="H133" s="6">
        <v>314.85000000000002</v>
      </c>
      <c r="I133" s="6">
        <v>330</v>
      </c>
      <c r="J133" s="6">
        <v>280</v>
      </c>
      <c r="K133" s="6">
        <v>293.18</v>
      </c>
      <c r="L133" s="6">
        <v>300</v>
      </c>
      <c r="M133" s="6">
        <v>260</v>
      </c>
      <c r="N133" s="6">
        <v>294.42</v>
      </c>
      <c r="O133" s="6">
        <v>360</v>
      </c>
      <c r="P133" s="6">
        <v>325.44</v>
      </c>
      <c r="Q133" s="6">
        <v>249.71</v>
      </c>
      <c r="R133" s="6">
        <f t="shared" si="0"/>
        <v>-9.5299999999999994</v>
      </c>
      <c r="S133" s="6">
        <f t="shared" si="1"/>
        <v>17.899999999999999</v>
      </c>
      <c r="T133" s="6">
        <v>298.22000000000003</v>
      </c>
      <c r="U133" s="6">
        <v>251.16</v>
      </c>
      <c r="V133" s="6">
        <f t="shared" si="2"/>
        <v>47.060000000000031</v>
      </c>
      <c r="W133" s="6">
        <f t="shared" si="3"/>
        <v>18.737060041407872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400</v>
      </c>
      <c r="N134" s="6">
        <v>533.39</v>
      </c>
      <c r="O134" s="6">
        <v>660</v>
      </c>
      <c r="P134" s="6">
        <v>527.48</v>
      </c>
      <c r="Q134" s="6">
        <v>492.96</v>
      </c>
      <c r="R134" s="6">
        <f t="shared" si="0"/>
        <v>1.1200000000000001</v>
      </c>
      <c r="S134" s="6">
        <f t="shared" si="1"/>
        <v>8.1999999999999993</v>
      </c>
      <c r="T134" s="6">
        <v>508.77</v>
      </c>
      <c r="U134" s="6">
        <v>545.73</v>
      </c>
      <c r="V134" s="6">
        <f t="shared" si="2"/>
        <v>-36.960000000000036</v>
      </c>
      <c r="W134" s="6">
        <f t="shared" si="3"/>
        <v>-6.7725798471771839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2945</v>
      </c>
      <c r="E135" s="6">
        <v>2945</v>
      </c>
      <c r="F135" s="6">
        <v>2945</v>
      </c>
      <c r="G135" s="6">
        <v>2865</v>
      </c>
      <c r="H135" s="6">
        <v>2865</v>
      </c>
      <c r="I135" s="6">
        <v>2865</v>
      </c>
      <c r="J135" s="6">
        <v>2915</v>
      </c>
      <c r="K135" s="6">
        <v>2915</v>
      </c>
      <c r="L135" s="6">
        <v>2915</v>
      </c>
      <c r="M135" s="6">
        <v>2800</v>
      </c>
      <c r="N135" s="6">
        <v>2889.13</v>
      </c>
      <c r="O135" s="6">
        <v>2945</v>
      </c>
      <c r="P135" s="6">
        <v>2890.11</v>
      </c>
      <c r="Q135" s="6">
        <v>2658.18</v>
      </c>
      <c r="R135" s="6">
        <f t="shared" si="0"/>
        <v>-0.03</v>
      </c>
      <c r="S135" s="6">
        <f t="shared" si="1"/>
        <v>8.69</v>
      </c>
      <c r="T135" s="6">
        <v>2810.06</v>
      </c>
      <c r="U135" s="6">
        <v>2967.22</v>
      </c>
      <c r="V135" s="6">
        <f t="shared" si="2"/>
        <v>-157.15999999999985</v>
      </c>
      <c r="W135" s="6">
        <f t="shared" si="3"/>
        <v>-5.2965401958735754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1460</v>
      </c>
      <c r="K136" s="6">
        <v>1460</v>
      </c>
      <c r="L136" s="6">
        <v>1460</v>
      </c>
      <c r="M136" s="6">
        <v>1425</v>
      </c>
      <c r="N136" s="6">
        <v>1461.99</v>
      </c>
      <c r="O136" s="6">
        <v>1485</v>
      </c>
      <c r="P136" s="6">
        <v>1464.43</v>
      </c>
      <c r="Q136" s="6">
        <v>1293.82</v>
      </c>
      <c r="R136" s="6">
        <f t="shared" si="0"/>
        <v>-0.17</v>
      </c>
      <c r="S136" s="6">
        <f t="shared" si="1"/>
        <v>13</v>
      </c>
      <c r="T136" s="6">
        <v>1345.28</v>
      </c>
      <c r="U136" s="6">
        <v>1430.1</v>
      </c>
      <c r="V136" s="6">
        <f t="shared" si="2"/>
        <v>-84.819999999999936</v>
      </c>
      <c r="W136" s="6">
        <f t="shared" si="3"/>
        <v>-5.9310537724634571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567.83000000000004</v>
      </c>
      <c r="Q137" s="6">
        <v>503.78</v>
      </c>
      <c r="R137" s="6">
        <f t="shared" si="0"/>
        <v>0.01</v>
      </c>
      <c r="S137" s="6">
        <f t="shared" si="1"/>
        <v>12.73</v>
      </c>
      <c r="T137" s="6">
        <v>518.25</v>
      </c>
      <c r="U137" s="6">
        <v>559.95000000000005</v>
      </c>
      <c r="V137" s="6">
        <f t="shared" si="2"/>
        <v>-41.700000000000045</v>
      </c>
      <c r="W137" s="6">
        <f t="shared" si="3"/>
        <v>-7.4470934904902322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200</v>
      </c>
      <c r="E138" s="6">
        <v>215.44</v>
      </c>
      <c r="F138" s="6">
        <v>250</v>
      </c>
      <c r="G138" s="6">
        <v>130</v>
      </c>
      <c r="H138" s="6">
        <v>144.68</v>
      </c>
      <c r="I138" s="6">
        <v>160</v>
      </c>
      <c r="J138" s="6">
        <v>150</v>
      </c>
      <c r="K138" s="6">
        <v>165.1</v>
      </c>
      <c r="L138" s="6">
        <v>200</v>
      </c>
      <c r="M138" s="6">
        <v>100</v>
      </c>
      <c r="N138" s="6">
        <v>185.22</v>
      </c>
      <c r="O138" s="6">
        <v>340</v>
      </c>
      <c r="P138" s="6">
        <v>185.23</v>
      </c>
      <c r="Q138" s="6">
        <v>164.69</v>
      </c>
      <c r="R138" s="6">
        <f t="shared" si="0"/>
        <v>-0.01</v>
      </c>
      <c r="S138" s="6">
        <f t="shared" si="1"/>
        <v>12.47</v>
      </c>
      <c r="T138" s="6">
        <v>136.52000000000001</v>
      </c>
      <c r="U138" s="6">
        <v>138.31</v>
      </c>
      <c r="V138" s="6">
        <f t="shared" si="2"/>
        <v>-1.789999999999992</v>
      </c>
      <c r="W138" s="6">
        <f t="shared" si="3"/>
        <v>-1.2941942014315657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260</v>
      </c>
      <c r="E139" s="6">
        <v>260</v>
      </c>
      <c r="F139" s="6">
        <v>260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294.99</v>
      </c>
      <c r="O139" s="6">
        <v>380</v>
      </c>
      <c r="P139" s="6">
        <v>294.41000000000003</v>
      </c>
      <c r="Q139" s="6">
        <v>313.37</v>
      </c>
      <c r="R139" s="6">
        <f t="shared" si="0"/>
        <v>0.2</v>
      </c>
      <c r="S139" s="6">
        <f t="shared" si="1"/>
        <v>-5.87</v>
      </c>
      <c r="T139" s="6">
        <v>320.39</v>
      </c>
      <c r="U139" s="6">
        <v>284.32</v>
      </c>
      <c r="V139" s="6">
        <f t="shared" si="2"/>
        <v>36.069999999999993</v>
      </c>
      <c r="W139" s="6">
        <f t="shared" si="3"/>
        <v>12.686409679234671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400</v>
      </c>
      <c r="E140" s="6">
        <v>400</v>
      </c>
      <c r="F140" s="6">
        <v>400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360</v>
      </c>
      <c r="N140" s="6">
        <v>405.11</v>
      </c>
      <c r="O140" s="6">
        <v>470</v>
      </c>
      <c r="P140" s="6">
        <v>404.07</v>
      </c>
      <c r="Q140" s="6">
        <v>314.29000000000002</v>
      </c>
      <c r="R140" s="6">
        <f t="shared" si="0"/>
        <v>0.26</v>
      </c>
      <c r="S140" s="6">
        <f t="shared" si="1"/>
        <v>28.9</v>
      </c>
      <c r="T140" s="6">
        <v>292.91000000000003</v>
      </c>
      <c r="U140" s="6">
        <v>252.51</v>
      </c>
      <c r="V140" s="6">
        <f t="shared" si="2"/>
        <v>40.400000000000034</v>
      </c>
      <c r="W140" s="6">
        <f t="shared" si="3"/>
        <v>15.999366361728278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480</v>
      </c>
      <c r="E141" s="6">
        <v>480</v>
      </c>
      <c r="F141" s="6">
        <v>480</v>
      </c>
      <c r="G141" s="6">
        <v>500</v>
      </c>
      <c r="H141" s="6">
        <v>509.96</v>
      </c>
      <c r="I141" s="6">
        <v>520</v>
      </c>
      <c r="J141" s="6">
        <v>400</v>
      </c>
      <c r="K141" s="6">
        <v>416.02</v>
      </c>
      <c r="L141" s="6">
        <v>450</v>
      </c>
      <c r="M141" s="6">
        <v>380</v>
      </c>
      <c r="N141" s="6">
        <v>457.17</v>
      </c>
      <c r="O141" s="6">
        <v>530</v>
      </c>
      <c r="P141" s="6">
        <v>456.13</v>
      </c>
      <c r="Q141" s="6">
        <v>565.07000000000005</v>
      </c>
      <c r="R141" s="6">
        <f t="shared" si="0"/>
        <v>0.23</v>
      </c>
      <c r="S141" s="6">
        <f t="shared" si="1"/>
        <v>-19.09</v>
      </c>
      <c r="T141" s="6">
        <v>530.09</v>
      </c>
      <c r="U141" s="6">
        <v>390.82</v>
      </c>
      <c r="V141" s="6">
        <f t="shared" si="2"/>
        <v>139.27000000000004</v>
      </c>
      <c r="W141" s="6">
        <f t="shared" si="3"/>
        <v>35.635330842843274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330</v>
      </c>
      <c r="E142" s="6">
        <v>330</v>
      </c>
      <c r="F142" s="6">
        <v>330</v>
      </c>
      <c r="G142" s="6">
        <v>350</v>
      </c>
      <c r="H142" s="6">
        <v>359.94</v>
      </c>
      <c r="I142" s="6">
        <v>370</v>
      </c>
      <c r="J142" s="6">
        <v>340</v>
      </c>
      <c r="K142" s="6">
        <v>346.54</v>
      </c>
      <c r="L142" s="6">
        <v>360</v>
      </c>
      <c r="M142" s="6">
        <v>270</v>
      </c>
      <c r="N142" s="6">
        <v>315.94</v>
      </c>
      <c r="O142" s="6">
        <v>400</v>
      </c>
      <c r="P142" s="6">
        <v>317.04000000000002</v>
      </c>
      <c r="Q142" s="6">
        <v>296.02</v>
      </c>
      <c r="R142" s="6">
        <f t="shared" si="0"/>
        <v>-0.35</v>
      </c>
      <c r="S142" s="6">
        <f t="shared" si="1"/>
        <v>6.73</v>
      </c>
      <c r="T142" s="6">
        <v>251.64</v>
      </c>
      <c r="U142" s="6">
        <v>241.48</v>
      </c>
      <c r="V142" s="6">
        <f t="shared" si="2"/>
        <v>10.159999999999997</v>
      </c>
      <c r="W142" s="6">
        <f t="shared" si="3"/>
        <v>4.207387775385115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66.040000000000006</v>
      </c>
      <c r="F143" s="6">
        <v>80</v>
      </c>
      <c r="G143" s="6">
        <v>70</v>
      </c>
      <c r="H143" s="6">
        <v>79.739999999999995</v>
      </c>
      <c r="I143" s="6">
        <v>90</v>
      </c>
      <c r="J143" s="6">
        <v>80</v>
      </c>
      <c r="K143" s="6">
        <v>92.83</v>
      </c>
      <c r="L143" s="6">
        <v>100</v>
      </c>
      <c r="M143" s="6">
        <v>50</v>
      </c>
      <c r="N143" s="6">
        <v>80.31</v>
      </c>
      <c r="O143" s="6">
        <v>120</v>
      </c>
      <c r="P143" s="6">
        <v>77.41</v>
      </c>
      <c r="Q143" s="6">
        <v>97.9</v>
      </c>
      <c r="R143" s="6">
        <f t="shared" si="0"/>
        <v>3.75</v>
      </c>
      <c r="S143" s="6">
        <f t="shared" si="1"/>
        <v>-17.97</v>
      </c>
      <c r="T143" s="6">
        <v>82.44</v>
      </c>
      <c r="U143" s="6">
        <v>62.38</v>
      </c>
      <c r="V143" s="6">
        <f t="shared" si="2"/>
        <v>20.059999999999995</v>
      </c>
      <c r="W143" s="6">
        <f t="shared" si="3"/>
        <v>32.157742866303295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40</v>
      </c>
      <c r="E144" s="6">
        <v>40</v>
      </c>
      <c r="F144" s="6">
        <v>40</v>
      </c>
      <c r="G144" s="6">
        <v>40</v>
      </c>
      <c r="H144" s="6">
        <v>49.58</v>
      </c>
      <c r="I144" s="6">
        <v>60</v>
      </c>
      <c r="J144" s="6">
        <v>50</v>
      </c>
      <c r="K144" s="6">
        <v>53.13</v>
      </c>
      <c r="L144" s="6">
        <v>60</v>
      </c>
      <c r="M144" s="6">
        <v>30</v>
      </c>
      <c r="N144" s="6">
        <v>48.57</v>
      </c>
      <c r="O144" s="6">
        <v>80</v>
      </c>
      <c r="P144" s="6">
        <v>48.53</v>
      </c>
      <c r="Q144" s="6">
        <v>132.04</v>
      </c>
      <c r="R144" s="6">
        <f t="shared" si="0"/>
        <v>0.08</v>
      </c>
      <c r="S144" s="6">
        <f t="shared" si="1"/>
        <v>-63.22</v>
      </c>
      <c r="T144" s="6">
        <v>128.06</v>
      </c>
      <c r="U144" s="6">
        <v>118.42</v>
      </c>
      <c r="V144" s="6">
        <f t="shared" si="2"/>
        <v>9.64</v>
      </c>
      <c r="W144" s="6">
        <f t="shared" si="3"/>
        <v>8.1405168045938296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40</v>
      </c>
      <c r="E145" s="6">
        <v>40</v>
      </c>
      <c r="F145" s="6">
        <v>40</v>
      </c>
      <c r="G145" s="6">
        <v>70</v>
      </c>
      <c r="H145" s="6">
        <v>84.46</v>
      </c>
      <c r="I145" s="6">
        <v>100</v>
      </c>
      <c r="J145" s="6">
        <v>50</v>
      </c>
      <c r="K145" s="6">
        <v>65.42</v>
      </c>
      <c r="L145" s="6">
        <v>80</v>
      </c>
      <c r="M145" s="6">
        <v>40</v>
      </c>
      <c r="N145" s="6">
        <v>69.98</v>
      </c>
      <c r="O145" s="6">
        <v>120</v>
      </c>
      <c r="P145" s="6">
        <v>74.150000000000006</v>
      </c>
      <c r="Q145" s="6">
        <v>159.44</v>
      </c>
      <c r="R145" s="6">
        <f t="shared" si="0"/>
        <v>-5.62</v>
      </c>
      <c r="S145" s="6">
        <f t="shared" si="1"/>
        <v>-56.11</v>
      </c>
      <c r="T145" s="6">
        <v>110.14</v>
      </c>
      <c r="U145" s="6">
        <v>83.56</v>
      </c>
      <c r="V145" s="6">
        <f t="shared" si="2"/>
        <v>26.58</v>
      </c>
      <c r="W145" s="6">
        <f t="shared" si="3"/>
        <v>31.809478219243658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175</v>
      </c>
      <c r="E146" s="6">
        <v>176.65</v>
      </c>
      <c r="F146" s="6">
        <v>180</v>
      </c>
      <c r="G146" s="6">
        <v>183</v>
      </c>
      <c r="H146" s="6">
        <v>184.5</v>
      </c>
      <c r="I146" s="6">
        <v>186</v>
      </c>
      <c r="J146" s="6">
        <v>185</v>
      </c>
      <c r="K146" s="6">
        <v>185</v>
      </c>
      <c r="L146" s="6">
        <v>185</v>
      </c>
      <c r="M146" s="6">
        <v>175</v>
      </c>
      <c r="N146" s="6">
        <v>180.93</v>
      </c>
      <c r="O146" s="6">
        <v>195</v>
      </c>
      <c r="P146" s="6">
        <v>177.16</v>
      </c>
      <c r="Q146" s="6">
        <v>143.38</v>
      </c>
      <c r="R146" s="6">
        <f t="shared" si="0"/>
        <v>2.13</v>
      </c>
      <c r="S146" s="6">
        <f t="shared" si="1"/>
        <v>26.19</v>
      </c>
      <c r="T146" s="6">
        <v>146.05000000000001</v>
      </c>
      <c r="U146" s="6">
        <v>98.35</v>
      </c>
      <c r="V146" s="6">
        <f t="shared" si="2"/>
        <v>47.700000000000017</v>
      </c>
      <c r="W146" s="6">
        <f t="shared" si="3"/>
        <v>48.500254194204388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220</v>
      </c>
      <c r="E147" s="6">
        <v>220</v>
      </c>
      <c r="F147" s="6">
        <v>220</v>
      </c>
      <c r="G147" s="6">
        <v>220</v>
      </c>
      <c r="H147" s="6">
        <v>229.91</v>
      </c>
      <c r="I147" s="6">
        <v>240</v>
      </c>
      <c r="J147" s="6">
        <v>200</v>
      </c>
      <c r="K147" s="6">
        <v>206.46</v>
      </c>
      <c r="L147" s="6">
        <v>220</v>
      </c>
      <c r="M147" s="6">
        <v>200</v>
      </c>
      <c r="N147" s="6">
        <v>231.34</v>
      </c>
      <c r="O147" s="6">
        <v>300</v>
      </c>
      <c r="P147" s="6">
        <v>226.26</v>
      </c>
      <c r="Q147" s="6">
        <v>208.69</v>
      </c>
      <c r="R147" s="6">
        <f t="shared" si="0"/>
        <v>2.25</v>
      </c>
      <c r="S147" s="6">
        <f t="shared" si="1"/>
        <v>10.85</v>
      </c>
      <c r="T147" s="6">
        <v>210.53</v>
      </c>
      <c r="U147" s="6">
        <v>144.68</v>
      </c>
      <c r="V147" s="6">
        <f t="shared" si="2"/>
        <v>65.849999999999994</v>
      </c>
      <c r="W147" s="6">
        <f t="shared" si="3"/>
        <v>45.514238319048928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70.260000000000005</v>
      </c>
      <c r="R148" s="6">
        <f t="shared" si="0"/>
        <v>0</v>
      </c>
      <c r="S148" s="6">
        <f t="shared" si="1"/>
        <v>3.33</v>
      </c>
      <c r="T148" s="6">
        <v>65.72</v>
      </c>
      <c r="U148" s="6">
        <v>45.95</v>
      </c>
      <c r="V148" s="6">
        <f t="shared" si="2"/>
        <v>19.769999999999996</v>
      </c>
      <c r="W148" s="6">
        <f t="shared" si="3"/>
        <v>43.025027203482011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332.85</v>
      </c>
      <c r="R149" s="6">
        <f t="shared" si="0"/>
        <v>0</v>
      </c>
      <c r="S149" s="6">
        <f t="shared" si="1"/>
        <v>-3.86</v>
      </c>
      <c r="T149" s="6">
        <v>374.34</v>
      </c>
      <c r="U149" s="6">
        <v>217.04</v>
      </c>
      <c r="V149" s="6">
        <f t="shared" si="2"/>
        <v>157.29999999999998</v>
      </c>
      <c r="W149" s="6">
        <f t="shared" si="3"/>
        <v>72.47511979358643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350</v>
      </c>
      <c r="E150" s="6">
        <v>350</v>
      </c>
      <c r="F150" s="6">
        <v>350</v>
      </c>
      <c r="G150" s="6">
        <v>280</v>
      </c>
      <c r="H150" s="6">
        <v>294.83999999999997</v>
      </c>
      <c r="I150" s="6">
        <v>310</v>
      </c>
      <c r="J150" s="6">
        <v>550</v>
      </c>
      <c r="K150" s="6">
        <v>582.85</v>
      </c>
      <c r="L150" s="6">
        <v>600</v>
      </c>
      <c r="M150" s="6">
        <v>200</v>
      </c>
      <c r="N150" s="6">
        <v>322.52</v>
      </c>
      <c r="O150" s="6">
        <v>650</v>
      </c>
      <c r="P150" s="6">
        <v>325.89</v>
      </c>
      <c r="Q150" s="6">
        <v>478.35</v>
      </c>
      <c r="R150" s="6">
        <f t="shared" si="0"/>
        <v>-1.03</v>
      </c>
      <c r="S150" s="6">
        <f t="shared" si="1"/>
        <v>-32.58</v>
      </c>
      <c r="T150" s="6">
        <v>518.54</v>
      </c>
      <c r="U150" s="6">
        <v>354.16</v>
      </c>
      <c r="V150" s="6">
        <f t="shared" si="2"/>
        <v>164.37999999999994</v>
      </c>
      <c r="W150" s="6">
        <f t="shared" si="3"/>
        <v>46.41405014682627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556.48</v>
      </c>
      <c r="U151" s="6">
        <v>400.91</v>
      </c>
      <c r="V151" s="6">
        <f t="shared" si="2"/>
        <v>155.57</v>
      </c>
      <c r="W151" s="6">
        <f t="shared" si="3"/>
        <v>38.804220398593202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306.79000000000002</v>
      </c>
      <c r="O152" s="6">
        <v>450</v>
      </c>
      <c r="P152" s="6">
        <v>306.79000000000002</v>
      </c>
      <c r="Q152" s="6">
        <v>282.63</v>
      </c>
      <c r="R152" s="6">
        <f t="shared" si="0"/>
        <v>0</v>
      </c>
      <c r="S152" s="6">
        <f t="shared" si="1"/>
        <v>8.5500000000000007</v>
      </c>
      <c r="T152" s="6">
        <v>272.13</v>
      </c>
      <c r="U152" s="6">
        <v>224.01</v>
      </c>
      <c r="V152" s="6">
        <f t="shared" si="2"/>
        <v>48.120000000000005</v>
      </c>
      <c r="W152" s="6">
        <f t="shared" si="3"/>
        <v>21.48118387571985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160</v>
      </c>
      <c r="H153" s="6">
        <v>174.74</v>
      </c>
      <c r="I153" s="6">
        <v>190</v>
      </c>
      <c r="J153" s="6">
        <v>180</v>
      </c>
      <c r="K153" s="6">
        <v>193.1</v>
      </c>
      <c r="L153" s="6">
        <v>200</v>
      </c>
      <c r="M153" s="6">
        <v>120</v>
      </c>
      <c r="N153" s="6">
        <v>165.59</v>
      </c>
      <c r="O153" s="6">
        <v>260</v>
      </c>
      <c r="P153" s="6">
        <v>164.47</v>
      </c>
      <c r="Q153" s="6">
        <v>149.66999999999999</v>
      </c>
      <c r="R153" s="6">
        <f t="shared" si="0"/>
        <v>0.68</v>
      </c>
      <c r="S153" s="6">
        <f t="shared" si="1"/>
        <v>10.64</v>
      </c>
      <c r="T153" s="6">
        <v>140.93</v>
      </c>
      <c r="U153" s="6">
        <v>113.88</v>
      </c>
      <c r="V153" s="6">
        <f t="shared" si="2"/>
        <v>27.050000000000011</v>
      </c>
      <c r="W153" s="6">
        <f t="shared" si="3"/>
        <v>23.753073410607655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61.38</v>
      </c>
      <c r="O154" s="6">
        <v>80</v>
      </c>
      <c r="P154" s="6">
        <v>61.14</v>
      </c>
      <c r="Q154" s="6">
        <v>59.57</v>
      </c>
      <c r="R154" s="6">
        <f t="shared" si="0"/>
        <v>0.39</v>
      </c>
      <c r="S154" s="6">
        <f t="shared" si="1"/>
        <v>3.04</v>
      </c>
      <c r="T154" s="6">
        <v>56.87</v>
      </c>
      <c r="U154" s="6">
        <v>43.68</v>
      </c>
      <c r="V154" s="6">
        <f t="shared" si="2"/>
        <v>13.189999999999998</v>
      </c>
      <c r="W154" s="6">
        <f t="shared" si="3"/>
        <v>30.196886446886452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240.59</v>
      </c>
      <c r="O155" s="6">
        <v>250</v>
      </c>
      <c r="P155" s="6">
        <v>240.59</v>
      </c>
      <c r="Q155" s="6">
        <v>230.16</v>
      </c>
      <c r="R155" s="6">
        <f t="shared" ref="R155:R173" si="4">ROUND(N155/P155* 100 - 100,2)</f>
        <v>0</v>
      </c>
      <c r="S155" s="6">
        <f t="shared" ref="S155:S173" si="5">ROUND(N155/Q155* 100 - 100,2)</f>
        <v>4.53</v>
      </c>
      <c r="T155" s="6">
        <v>222.49</v>
      </c>
      <c r="U155" s="6">
        <v>142.88999999999999</v>
      </c>
      <c r="V155" s="6">
        <f t="shared" ref="V155:V173" si="6">T155-U155</f>
        <v>79.600000000000023</v>
      </c>
      <c r="W155" s="6">
        <f t="shared" ref="W155:W173" si="7">T155/U155*100-100</f>
        <v>55.707187346910217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655.45</v>
      </c>
      <c r="O156" s="6">
        <v>800</v>
      </c>
      <c r="P156" s="6">
        <v>655.45</v>
      </c>
      <c r="Q156" s="6">
        <v>607.38</v>
      </c>
      <c r="R156" s="6">
        <f t="shared" si="4"/>
        <v>0</v>
      </c>
      <c r="S156" s="6">
        <f t="shared" si="5"/>
        <v>7.91</v>
      </c>
      <c r="T156" s="6">
        <v>568.17999999999995</v>
      </c>
      <c r="U156" s="6">
        <v>463.91</v>
      </c>
      <c r="V156" s="6">
        <f t="shared" si="6"/>
        <v>104.26999999999992</v>
      </c>
      <c r="W156" s="6">
        <f t="shared" si="7"/>
        <v>22.476342393998834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498.69</v>
      </c>
      <c r="O157" s="6">
        <v>900</v>
      </c>
      <c r="P157" s="6">
        <v>498.69</v>
      </c>
      <c r="Q157" s="6">
        <v>464.24</v>
      </c>
      <c r="R157" s="6">
        <f t="shared" si="4"/>
        <v>0</v>
      </c>
      <c r="S157" s="6">
        <f t="shared" si="5"/>
        <v>7.42</v>
      </c>
      <c r="T157" s="6">
        <v>415.53</v>
      </c>
      <c r="U157" s="6">
        <v>317.37</v>
      </c>
      <c r="V157" s="6">
        <f t="shared" si="6"/>
        <v>98.159999999999968</v>
      </c>
      <c r="W157" s="6">
        <f t="shared" si="7"/>
        <v>30.929199357217129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656.43</v>
      </c>
      <c r="O158" s="6">
        <v>820</v>
      </c>
      <c r="P158" s="6">
        <v>656.27</v>
      </c>
      <c r="Q158" s="6">
        <v>594.16999999999996</v>
      </c>
      <c r="R158" s="6">
        <f t="shared" si="4"/>
        <v>0.02</v>
      </c>
      <c r="S158" s="6">
        <f t="shared" si="5"/>
        <v>10.48</v>
      </c>
      <c r="T158" s="6">
        <v>560.30999999999995</v>
      </c>
      <c r="U158" s="6">
        <v>475.16</v>
      </c>
      <c r="V158" s="6">
        <f t="shared" si="6"/>
        <v>85.14999999999992</v>
      </c>
      <c r="W158" s="6">
        <f t="shared" si="7"/>
        <v>17.920279484805107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280.05</v>
      </c>
      <c r="R159" s="6">
        <f t="shared" si="4"/>
        <v>0</v>
      </c>
      <c r="S159" s="6">
        <f t="shared" si="5"/>
        <v>7.8</v>
      </c>
      <c r="T159" s="6">
        <v>261.61</v>
      </c>
      <c r="U159" s="6">
        <v>216.38</v>
      </c>
      <c r="V159" s="6">
        <f t="shared" si="6"/>
        <v>45.230000000000018</v>
      </c>
      <c r="W159" s="6">
        <f t="shared" si="7"/>
        <v>20.90304094648306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2298.7199999999998</v>
      </c>
      <c r="U160" s="6">
        <v>1572.67</v>
      </c>
      <c r="V160" s="6">
        <f t="shared" si="6"/>
        <v>726.04999999999973</v>
      </c>
      <c r="W160" s="6">
        <f t="shared" si="7"/>
        <v>46.166710117189211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409.04</v>
      </c>
      <c r="V161" s="6">
        <f t="shared" si="6"/>
        <v>189.95999999999998</v>
      </c>
      <c r="W161" s="6">
        <f t="shared" si="7"/>
        <v>46.440445922159199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822.91</v>
      </c>
      <c r="U162" s="6">
        <v>714.75</v>
      </c>
      <c r="V162" s="6">
        <f t="shared" si="6"/>
        <v>108.15999999999997</v>
      </c>
      <c r="W162" s="6">
        <f t="shared" si="7"/>
        <v>15.1325638335082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4.3600000000000003</v>
      </c>
      <c r="E163" s="6">
        <v>4.3600000000000003</v>
      </c>
      <c r="F163" s="6">
        <v>4.3600000000000003</v>
      </c>
      <c r="G163" s="6">
        <v>4.3600000000000003</v>
      </c>
      <c r="H163" s="6">
        <v>4.3600000000000003</v>
      </c>
      <c r="I163" s="6">
        <v>4.3600000000000003</v>
      </c>
      <c r="J163" s="6">
        <v>4.3600000000000003</v>
      </c>
      <c r="K163" s="6">
        <v>4.3600000000000003</v>
      </c>
      <c r="L163" s="6">
        <v>4.3600000000000003</v>
      </c>
      <c r="M163" s="6">
        <v>4.3600000000000003</v>
      </c>
      <c r="N163" s="6">
        <v>4.3600000000000003</v>
      </c>
      <c r="O163" s="6">
        <v>4.3600000000000003</v>
      </c>
      <c r="P163" s="6">
        <v>4.3600000000000003</v>
      </c>
      <c r="Q163" s="6">
        <v>7.47</v>
      </c>
      <c r="R163" s="6">
        <f t="shared" si="4"/>
        <v>0</v>
      </c>
      <c r="S163" s="6">
        <f t="shared" si="5"/>
        <v>-41.63</v>
      </c>
      <c r="T163" s="6">
        <v>7.28</v>
      </c>
      <c r="U163" s="6">
        <v>6.44</v>
      </c>
      <c r="V163" s="6">
        <f t="shared" si="6"/>
        <v>0.83999999999999986</v>
      </c>
      <c r="W163" s="6">
        <f t="shared" si="7"/>
        <v>13.043478260869563</v>
      </c>
      <c r="X163" s="9">
        <v>41</v>
      </c>
      <c r="Y163" s="1"/>
    </row>
    <row r="164" spans="1:25" x14ac:dyDescent="0.25">
      <c r="A164" s="5">
        <v>42</v>
      </c>
      <c r="B164" s="5" t="s">
        <v>68</v>
      </c>
      <c r="C164" s="5" t="s">
        <v>69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944.61</v>
      </c>
      <c r="U164" s="6">
        <v>183.61</v>
      </c>
      <c r="V164" s="6">
        <f t="shared" si="6"/>
        <v>761</v>
      </c>
      <c r="W164" s="6">
        <f t="shared" si="7"/>
        <v>414.46544305865689</v>
      </c>
      <c r="X164" s="9">
        <v>42</v>
      </c>
      <c r="Y164" s="1"/>
    </row>
    <row r="165" spans="1:25" x14ac:dyDescent="0.25">
      <c r="A165" s="5">
        <v>43</v>
      </c>
      <c r="B165" s="5" t="s">
        <v>70</v>
      </c>
      <c r="C165" s="5" t="s">
        <v>71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1316.13</v>
      </c>
      <c r="O165" s="6">
        <v>2300</v>
      </c>
      <c r="P165" s="6">
        <v>1316.32</v>
      </c>
      <c r="Q165" s="6">
        <v>1187.8800000000001</v>
      </c>
      <c r="R165" s="6">
        <f t="shared" si="4"/>
        <v>-0.01</v>
      </c>
      <c r="S165" s="6">
        <f t="shared" si="5"/>
        <v>10.8</v>
      </c>
      <c r="T165" s="6">
        <v>1141.76</v>
      </c>
      <c r="U165" s="6">
        <v>989.78</v>
      </c>
      <c r="V165" s="6">
        <f t="shared" si="6"/>
        <v>151.98000000000002</v>
      </c>
      <c r="W165" s="6">
        <f t="shared" si="7"/>
        <v>15.354927357594633</v>
      </c>
      <c r="X165" s="9">
        <v>43</v>
      </c>
      <c r="Y165" s="1"/>
    </row>
    <row r="166" spans="1:25" x14ac:dyDescent="0.25">
      <c r="A166" s="5">
        <v>44</v>
      </c>
      <c r="B166" s="5" t="s">
        <v>72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383.87</v>
      </c>
      <c r="O166" s="6">
        <v>580</v>
      </c>
      <c r="P166" s="6">
        <v>382.86</v>
      </c>
      <c r="Q166" s="6">
        <v>379.68</v>
      </c>
      <c r="R166" s="6">
        <f t="shared" si="4"/>
        <v>0.26</v>
      </c>
      <c r="S166" s="6">
        <f t="shared" si="5"/>
        <v>1.1000000000000001</v>
      </c>
      <c r="T166" s="6">
        <v>352.01</v>
      </c>
      <c r="U166" s="6">
        <v>264.52999999999997</v>
      </c>
      <c r="V166" s="6">
        <f t="shared" si="6"/>
        <v>87.480000000000018</v>
      </c>
      <c r="W166" s="6">
        <f t="shared" si="7"/>
        <v>33.069973159944055</v>
      </c>
      <c r="X166" s="9">
        <v>44</v>
      </c>
      <c r="Y166" s="1"/>
    </row>
    <row r="167" spans="1:25" x14ac:dyDescent="0.25">
      <c r="A167" s="5">
        <v>45</v>
      </c>
      <c r="B167" s="5" t="s">
        <v>73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129.09</v>
      </c>
      <c r="U167" s="6">
        <v>109</v>
      </c>
      <c r="V167" s="6">
        <f t="shared" si="6"/>
        <v>20.090000000000003</v>
      </c>
      <c r="W167" s="6">
        <f t="shared" si="7"/>
        <v>18.431192660550465</v>
      </c>
      <c r="X167" s="9">
        <v>45</v>
      </c>
      <c r="Y167" s="1"/>
    </row>
    <row r="168" spans="1:25" x14ac:dyDescent="0.25">
      <c r="A168" s="5">
        <v>46</v>
      </c>
      <c r="B168" s="5" t="s">
        <v>74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5.93</v>
      </c>
      <c r="U168" s="6">
        <v>4.67</v>
      </c>
      <c r="V168" s="6">
        <f t="shared" si="6"/>
        <v>1.2599999999999998</v>
      </c>
      <c r="W168" s="6">
        <f t="shared" si="7"/>
        <v>26.980728051391864</v>
      </c>
      <c r="X168" s="9">
        <v>46</v>
      </c>
      <c r="Y168" s="1"/>
    </row>
    <row r="169" spans="1:25" x14ac:dyDescent="0.25">
      <c r="A169" s="5">
        <v>47</v>
      </c>
      <c r="B169" s="5" t="s">
        <v>75</v>
      </c>
      <c r="C169" s="5" t="s">
        <v>76</v>
      </c>
      <c r="D169" s="6">
        <v>260.60000000000002</v>
      </c>
      <c r="E169" s="6">
        <v>260.60000000000002</v>
      </c>
      <c r="F169" s="6">
        <v>260.60000000000002</v>
      </c>
      <c r="G169" s="6">
        <v>259.43</v>
      </c>
      <c r="H169" s="6">
        <v>259.43</v>
      </c>
      <c r="I169" s="6">
        <v>259.43</v>
      </c>
      <c r="J169" s="6">
        <v>259.33999999999997</v>
      </c>
      <c r="K169" s="6">
        <v>259.33999999999997</v>
      </c>
      <c r="L169" s="6">
        <v>259.33999999999997</v>
      </c>
      <c r="M169" s="6">
        <v>259.3</v>
      </c>
      <c r="N169" s="6">
        <v>259.61</v>
      </c>
      <c r="O169" s="6">
        <v>260.77999999999997</v>
      </c>
      <c r="P169" s="6">
        <v>254.82</v>
      </c>
      <c r="Q169" s="6">
        <v>259.25</v>
      </c>
      <c r="R169" s="6">
        <f t="shared" si="4"/>
        <v>1.88</v>
      </c>
      <c r="S169" s="6">
        <f t="shared" si="5"/>
        <v>0.14000000000000001</v>
      </c>
      <c r="T169" s="6">
        <v>281.33</v>
      </c>
      <c r="U169" s="6">
        <v>244.73</v>
      </c>
      <c r="V169" s="6">
        <f t="shared" si="6"/>
        <v>36.599999999999994</v>
      </c>
      <c r="W169" s="6">
        <f t="shared" si="7"/>
        <v>14.955256813631351</v>
      </c>
      <c r="X169" s="9">
        <v>47</v>
      </c>
      <c r="Y169" s="1"/>
    </row>
    <row r="170" spans="1:25" x14ac:dyDescent="0.25">
      <c r="A170" s="5">
        <v>48</v>
      </c>
      <c r="B170" s="5" t="s">
        <v>77</v>
      </c>
      <c r="C170" s="5" t="s">
        <v>76</v>
      </c>
      <c r="D170" s="6">
        <v>264.7</v>
      </c>
      <c r="E170" s="6">
        <v>264.7</v>
      </c>
      <c r="F170" s="6">
        <v>264.7</v>
      </c>
      <c r="G170" s="6">
        <v>263.58999999999997</v>
      </c>
      <c r="H170" s="6">
        <v>263.58999999999997</v>
      </c>
      <c r="I170" s="6">
        <v>263.58999999999997</v>
      </c>
      <c r="J170" s="6">
        <v>263.5</v>
      </c>
      <c r="K170" s="6">
        <v>263.5</v>
      </c>
      <c r="L170" s="6">
        <v>263.5</v>
      </c>
      <c r="M170" s="6">
        <v>263.49</v>
      </c>
      <c r="N170" s="6">
        <v>263.74</v>
      </c>
      <c r="O170" s="6">
        <v>264.89999999999998</v>
      </c>
      <c r="P170" s="6">
        <v>255.8</v>
      </c>
      <c r="Q170" s="6">
        <v>268.92</v>
      </c>
      <c r="R170" s="6">
        <f t="shared" si="4"/>
        <v>3.1</v>
      </c>
      <c r="S170" s="6">
        <f t="shared" si="5"/>
        <v>-1.93</v>
      </c>
      <c r="T170" s="6">
        <v>286.64</v>
      </c>
      <c r="U170" s="6">
        <v>254.76</v>
      </c>
      <c r="V170" s="6">
        <f t="shared" si="6"/>
        <v>31.879999999999995</v>
      </c>
      <c r="W170" s="6">
        <f t="shared" si="7"/>
        <v>12.513738420474169</v>
      </c>
      <c r="X170" s="9">
        <v>48</v>
      </c>
      <c r="Y170" s="1"/>
    </row>
    <row r="171" spans="1:25" x14ac:dyDescent="0.25">
      <c r="A171" s="5">
        <v>49</v>
      </c>
      <c r="B171" s="5" t="s">
        <v>78</v>
      </c>
      <c r="C171" s="5" t="s">
        <v>23</v>
      </c>
      <c r="D171" s="6">
        <v>3400</v>
      </c>
      <c r="E171" s="6">
        <v>3400</v>
      </c>
      <c r="F171" s="6">
        <v>3400</v>
      </c>
      <c r="G171" s="6">
        <v>2950</v>
      </c>
      <c r="H171" s="6">
        <v>2974.93</v>
      </c>
      <c r="I171" s="6">
        <v>3000</v>
      </c>
      <c r="J171" s="6">
        <v>2917.5</v>
      </c>
      <c r="K171" s="6">
        <v>2917.5</v>
      </c>
      <c r="L171" s="6">
        <v>2917.5</v>
      </c>
      <c r="M171" s="6">
        <v>2917.5</v>
      </c>
      <c r="N171" s="6">
        <v>3497.67</v>
      </c>
      <c r="O171" s="6">
        <v>3965</v>
      </c>
      <c r="P171" s="6">
        <v>3045.2</v>
      </c>
      <c r="Q171" s="6">
        <v>2872.29</v>
      </c>
      <c r="R171" s="6">
        <f t="shared" si="4"/>
        <v>14.86</v>
      </c>
      <c r="S171" s="6">
        <f t="shared" si="5"/>
        <v>21.77</v>
      </c>
      <c r="T171" s="6">
        <v>3085.07</v>
      </c>
      <c r="U171" s="6">
        <v>2870.01</v>
      </c>
      <c r="V171" s="6">
        <f t="shared" si="6"/>
        <v>215.05999999999995</v>
      </c>
      <c r="W171" s="6">
        <f t="shared" si="7"/>
        <v>7.4933536816944866</v>
      </c>
      <c r="X171" s="9">
        <v>49</v>
      </c>
      <c r="Y171" s="1"/>
    </row>
    <row r="172" spans="1:25" x14ac:dyDescent="0.25">
      <c r="A172" s="5">
        <v>50</v>
      </c>
      <c r="B172" s="5" t="s">
        <v>79</v>
      </c>
      <c r="C172" s="5" t="s">
        <v>80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81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111.48</v>
      </c>
      <c r="O173" s="6">
        <v>119.6</v>
      </c>
      <c r="P173" s="6">
        <v>111.48</v>
      </c>
      <c r="Q173" s="6">
        <v>110.39</v>
      </c>
      <c r="R173" s="6">
        <f t="shared" si="4"/>
        <v>0</v>
      </c>
      <c r="S173" s="6">
        <f t="shared" si="5"/>
        <v>0.99</v>
      </c>
      <c r="T173" s="6">
        <v>109.79</v>
      </c>
      <c r="U173" s="6">
        <v>86.9</v>
      </c>
      <c r="V173" s="6">
        <f t="shared" si="6"/>
        <v>22.89</v>
      </c>
      <c r="W173" s="6">
        <f t="shared" si="7"/>
        <v>26.340621403912536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paperSize="9" scale="61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4"/>
  <sheetViews>
    <sheetView view="pageBreakPreview" zoomScale="60" zoomScaleNormal="100" workbookViewId="0">
      <selection activeCell="J38" sqref="J38"/>
    </sheetView>
  </sheetViews>
  <sheetFormatPr defaultRowHeight="15" x14ac:dyDescent="0.25"/>
  <cols>
    <col min="1" max="1" width="4.28515625" customWidth="1"/>
    <col min="2" max="2" width="12.7109375" customWidth="1"/>
    <col min="3" max="3" width="7.28515625" customWidth="1"/>
    <col min="4" max="25" width="9.28515625" customWidth="1"/>
  </cols>
  <sheetData>
    <row r="1" spans="1:25" ht="12" customHeight="1" x14ac:dyDescent="0.25">
      <c r="A1" s="41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5.75" x14ac:dyDescent="0.25">
      <c r="A2" s="10" t="s">
        <v>127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128</v>
      </c>
      <c r="B4" s="37" t="s">
        <v>129</v>
      </c>
      <c r="C4" s="37"/>
      <c r="D4" s="37"/>
      <c r="E4" s="37"/>
      <c r="F4" s="37"/>
      <c r="G4" s="37"/>
      <c r="H4" s="14" t="s">
        <v>114</v>
      </c>
      <c r="I4" s="14" t="s">
        <v>115</v>
      </c>
      <c r="J4" s="14" t="s">
        <v>116</v>
      </c>
      <c r="K4" s="14" t="s">
        <v>117</v>
      </c>
      <c r="L4" s="14" t="s">
        <v>118</v>
      </c>
      <c r="M4" s="14" t="s">
        <v>119</v>
      </c>
      <c r="N4" s="14" t="s">
        <v>120</v>
      </c>
      <c r="O4" s="14" t="s">
        <v>121</v>
      </c>
      <c r="P4" s="14" t="s">
        <v>122</v>
      </c>
      <c r="Q4" s="14" t="s">
        <v>123</v>
      </c>
      <c r="R4" s="14" t="s">
        <v>124</v>
      </c>
      <c r="S4" s="14" t="s">
        <v>125</v>
      </c>
      <c r="T4" s="14" t="s">
        <v>126</v>
      </c>
      <c r="U4" s="37" t="s">
        <v>130</v>
      </c>
      <c r="V4" s="37"/>
      <c r="W4" s="37"/>
      <c r="X4" s="37" t="s">
        <v>131</v>
      </c>
      <c r="Y4" s="37"/>
    </row>
    <row r="5" spans="1:25" ht="25.5" customHeight="1" x14ac:dyDescent="0.25">
      <c r="A5" s="16">
        <v>1</v>
      </c>
      <c r="B5" s="38" t="s">
        <v>132</v>
      </c>
      <c r="C5" s="39"/>
      <c r="D5" s="39"/>
      <c r="E5" s="39"/>
      <c r="F5" s="39"/>
      <c r="G5" s="39"/>
      <c r="H5" s="17">
        <v>4450</v>
      </c>
      <c r="I5" s="17">
        <v>4250</v>
      </c>
      <c r="J5" s="17">
        <v>4650</v>
      </c>
      <c r="K5" s="17">
        <v>4400</v>
      </c>
      <c r="L5" s="17">
        <v>4416.6000000000004</v>
      </c>
      <c r="M5" s="17">
        <v>4424.93</v>
      </c>
      <c r="N5" s="17">
        <v>4366.6000000000004</v>
      </c>
      <c r="O5" s="17">
        <v>4549.7299999999996</v>
      </c>
      <c r="P5" s="17">
        <v>4250</v>
      </c>
      <c r="Q5" s="17">
        <v>4339.79</v>
      </c>
      <c r="R5" s="17">
        <v>4366.6000000000004</v>
      </c>
      <c r="S5" s="17">
        <v>4350</v>
      </c>
      <c r="T5" s="17">
        <v>5099.3500000000004</v>
      </c>
      <c r="U5" s="17">
        <f t="shared" ref="U5:U12" si="0">GEOMEAN(H5:T5)</f>
        <v>4450.0812390186647</v>
      </c>
      <c r="V5" s="17">
        <f t="shared" ref="V5:V12" si="1">GEOMEAN(H41:T41)</f>
        <v>4455.0531257121502</v>
      </c>
      <c r="W5" s="17">
        <f t="shared" ref="W5:W12" si="2">GEOMEAN(H49:T49)</f>
        <v>4747.9191706277479</v>
      </c>
      <c r="X5" s="18">
        <f t="shared" ref="X5:X12" si="3">U5/V5*100-100</f>
        <v>-0.1116010640768792</v>
      </c>
      <c r="Y5" s="18">
        <f t="shared" ref="Y5:Y12" si="4">U5/W5*100-100</f>
        <v>-6.2730202622574183</v>
      </c>
    </row>
    <row r="6" spans="1:25" ht="25.5" customHeight="1" x14ac:dyDescent="0.25">
      <c r="A6" s="16">
        <v>2</v>
      </c>
      <c r="B6" s="38" t="s">
        <v>133</v>
      </c>
      <c r="C6" s="39"/>
      <c r="D6" s="39"/>
      <c r="E6" s="39"/>
      <c r="F6" s="39"/>
      <c r="G6" s="39"/>
      <c r="H6" s="17">
        <v>4300</v>
      </c>
      <c r="I6" s="17">
        <v>4230</v>
      </c>
      <c r="J6" s="17">
        <v>4550</v>
      </c>
      <c r="K6" s="17">
        <v>4400</v>
      </c>
      <c r="L6" s="17">
        <v>4466.6000000000004</v>
      </c>
      <c r="M6" s="17">
        <v>4324.93</v>
      </c>
      <c r="N6" s="17">
        <v>4400</v>
      </c>
      <c r="O6" s="17" t="s">
        <v>134</v>
      </c>
      <c r="P6" s="17">
        <v>4250</v>
      </c>
      <c r="Q6" s="17" t="s">
        <v>134</v>
      </c>
      <c r="R6" s="17">
        <v>4250</v>
      </c>
      <c r="S6" s="17">
        <v>4300</v>
      </c>
      <c r="T6" s="17" t="s">
        <v>134</v>
      </c>
      <c r="U6" s="17">
        <f t="shared" si="0"/>
        <v>4346.0308344947116</v>
      </c>
      <c r="V6" s="17">
        <f t="shared" si="1"/>
        <v>4346.0308344947116</v>
      </c>
      <c r="W6" s="17">
        <f t="shared" si="2"/>
        <v>4629.7310300946619</v>
      </c>
      <c r="X6" s="18">
        <f t="shared" si="3"/>
        <v>0</v>
      </c>
      <c r="Y6" s="18">
        <f t="shared" si="4"/>
        <v>-6.1277900110354722</v>
      </c>
    </row>
    <row r="7" spans="1:25" ht="25.5" customHeight="1" x14ac:dyDescent="0.25">
      <c r="A7" s="16">
        <v>3</v>
      </c>
      <c r="B7" s="38" t="s">
        <v>135</v>
      </c>
      <c r="C7" s="39"/>
      <c r="D7" s="39"/>
      <c r="E7" s="39"/>
      <c r="F7" s="39"/>
      <c r="G7" s="39"/>
      <c r="H7" s="17">
        <v>4200</v>
      </c>
      <c r="I7" s="17">
        <v>3800</v>
      </c>
      <c r="J7" s="17">
        <v>4200</v>
      </c>
      <c r="K7" s="17" t="s">
        <v>134</v>
      </c>
      <c r="L7" s="17">
        <v>4100</v>
      </c>
      <c r="M7" s="17">
        <v>4024.92</v>
      </c>
      <c r="N7" s="17">
        <v>4033.06</v>
      </c>
      <c r="O7" s="17">
        <v>4149.7</v>
      </c>
      <c r="P7" s="17">
        <v>4000</v>
      </c>
      <c r="Q7" s="17" t="s">
        <v>134</v>
      </c>
      <c r="R7" s="17" t="s">
        <v>134</v>
      </c>
      <c r="S7" s="17" t="s">
        <v>134</v>
      </c>
      <c r="T7" s="17" t="s">
        <v>134</v>
      </c>
      <c r="U7" s="17">
        <f t="shared" si="0"/>
        <v>4061.5502687263761</v>
      </c>
      <c r="V7" s="17">
        <f t="shared" si="1"/>
        <v>4061.5502687263761</v>
      </c>
      <c r="W7" s="17">
        <f t="shared" si="2"/>
        <v>4336.7793523885111</v>
      </c>
      <c r="X7" s="18">
        <f t="shared" si="3"/>
        <v>0</v>
      </c>
      <c r="Y7" s="18">
        <f t="shared" si="4"/>
        <v>-6.3463935168975354</v>
      </c>
    </row>
    <row r="8" spans="1:25" ht="25.5" customHeight="1" x14ac:dyDescent="0.25">
      <c r="A8" s="16">
        <v>4</v>
      </c>
      <c r="B8" s="38" t="s">
        <v>136</v>
      </c>
      <c r="C8" s="39"/>
      <c r="D8" s="39"/>
      <c r="E8" s="39"/>
      <c r="F8" s="39"/>
      <c r="G8" s="39"/>
      <c r="H8" s="17" t="s">
        <v>134</v>
      </c>
      <c r="I8" s="17">
        <v>2900</v>
      </c>
      <c r="J8" s="17">
        <v>3000</v>
      </c>
      <c r="K8" s="17">
        <v>2800</v>
      </c>
      <c r="L8" s="17">
        <v>3200</v>
      </c>
      <c r="M8" s="17" t="s">
        <v>134</v>
      </c>
      <c r="N8" s="17" t="s">
        <v>134</v>
      </c>
      <c r="O8" s="17">
        <v>2549.5100000000002</v>
      </c>
      <c r="P8" s="17" t="s">
        <v>134</v>
      </c>
      <c r="Q8" s="17">
        <v>3340.42</v>
      </c>
      <c r="R8" s="17">
        <v>3000</v>
      </c>
      <c r="S8" s="17" t="s">
        <v>134</v>
      </c>
      <c r="T8" s="17" t="s">
        <v>134</v>
      </c>
      <c r="U8" s="17">
        <f t="shared" si="0"/>
        <v>2960.1600110965474</v>
      </c>
      <c r="V8" s="17">
        <f t="shared" si="1"/>
        <v>2960.1600110965474</v>
      </c>
      <c r="W8" s="17">
        <f t="shared" si="2"/>
        <v>2683.3485502901494</v>
      </c>
      <c r="X8" s="18">
        <f t="shared" si="3"/>
        <v>0</v>
      </c>
      <c r="Y8" s="18">
        <f t="shared" si="4"/>
        <v>10.315896560529424</v>
      </c>
    </row>
    <row r="9" spans="1:25" ht="25.5" customHeight="1" x14ac:dyDescent="0.25">
      <c r="A9" s="16">
        <v>5</v>
      </c>
      <c r="B9" s="38" t="s">
        <v>137</v>
      </c>
      <c r="C9" s="39"/>
      <c r="D9" s="39"/>
      <c r="E9" s="39"/>
      <c r="F9" s="39"/>
      <c r="G9" s="39"/>
      <c r="H9" s="17" t="s">
        <v>134</v>
      </c>
      <c r="I9" s="17">
        <v>10500</v>
      </c>
      <c r="J9" s="17">
        <v>12356.22</v>
      </c>
      <c r="K9" s="17">
        <v>13000</v>
      </c>
      <c r="L9" s="17">
        <v>11500</v>
      </c>
      <c r="M9" s="17">
        <v>11649.03</v>
      </c>
      <c r="N9" s="17">
        <v>13000</v>
      </c>
      <c r="O9" s="17" t="s">
        <v>134</v>
      </c>
      <c r="P9" s="17" t="s">
        <v>134</v>
      </c>
      <c r="Q9" s="17">
        <v>11883.31</v>
      </c>
      <c r="R9" s="17">
        <v>12000</v>
      </c>
      <c r="S9" s="17" t="s">
        <v>134</v>
      </c>
      <c r="T9" s="17" t="s">
        <v>134</v>
      </c>
      <c r="U9" s="17">
        <f t="shared" si="0"/>
        <v>11960.752096066952</v>
      </c>
      <c r="V9" s="17">
        <f t="shared" si="1"/>
        <v>11967.022502090411</v>
      </c>
      <c r="W9" s="17">
        <f t="shared" si="2"/>
        <v>12510.426734162398</v>
      </c>
      <c r="X9" s="18">
        <f t="shared" si="3"/>
        <v>-5.2397378064299005E-2</v>
      </c>
      <c r="Y9" s="18">
        <f t="shared" si="4"/>
        <v>-4.3937321226177062</v>
      </c>
    </row>
    <row r="10" spans="1:25" ht="25.5" customHeight="1" x14ac:dyDescent="0.25">
      <c r="A10" s="16">
        <v>6</v>
      </c>
      <c r="B10" s="38" t="s">
        <v>138</v>
      </c>
      <c r="C10" s="39"/>
      <c r="D10" s="39"/>
      <c r="E10" s="39"/>
      <c r="F10" s="39"/>
      <c r="G10" s="39"/>
      <c r="H10" s="17" t="s">
        <v>134</v>
      </c>
      <c r="I10" s="17">
        <v>8000</v>
      </c>
      <c r="J10" s="17">
        <v>8200</v>
      </c>
      <c r="K10" s="17">
        <v>8100</v>
      </c>
      <c r="L10" s="17">
        <v>8200</v>
      </c>
      <c r="M10" s="17">
        <v>7999.84</v>
      </c>
      <c r="N10" s="17">
        <v>8066.53</v>
      </c>
      <c r="O10" s="17">
        <v>8099.38</v>
      </c>
      <c r="P10" s="17">
        <v>8000</v>
      </c>
      <c r="Q10" s="17">
        <v>6755.18</v>
      </c>
      <c r="R10" s="17">
        <v>7900</v>
      </c>
      <c r="S10" s="17" t="s">
        <v>134</v>
      </c>
      <c r="T10" s="17" t="s">
        <v>134</v>
      </c>
      <c r="U10" s="17">
        <f t="shared" si="0"/>
        <v>7920.9569775510017</v>
      </c>
      <c r="V10" s="17">
        <f t="shared" si="1"/>
        <v>7888.2224615113328</v>
      </c>
      <c r="W10" s="17">
        <f t="shared" si="2"/>
        <v>7431.0524055697661</v>
      </c>
      <c r="X10" s="18">
        <f t="shared" si="3"/>
        <v>0.41497962563035173</v>
      </c>
      <c r="Y10" s="18">
        <f t="shared" si="4"/>
        <v>6.5926674344812852</v>
      </c>
    </row>
    <row r="11" spans="1:25" ht="25.5" customHeight="1" x14ac:dyDescent="0.25">
      <c r="A11" s="16">
        <v>7</v>
      </c>
      <c r="B11" s="38" t="s">
        <v>139</v>
      </c>
      <c r="C11" s="39"/>
      <c r="D11" s="39"/>
      <c r="E11" s="39"/>
      <c r="F11" s="39"/>
      <c r="G11" s="39"/>
      <c r="H11" s="17">
        <v>13000</v>
      </c>
      <c r="I11" s="17">
        <v>12500</v>
      </c>
      <c r="J11" s="17">
        <v>12699</v>
      </c>
      <c r="K11" s="17">
        <v>12950</v>
      </c>
      <c r="L11" s="17">
        <v>13000</v>
      </c>
      <c r="M11" s="17">
        <v>12599.6</v>
      </c>
      <c r="N11" s="17">
        <v>12800</v>
      </c>
      <c r="O11" s="17">
        <v>12247.45</v>
      </c>
      <c r="P11" s="17">
        <v>12800</v>
      </c>
      <c r="Q11" s="17">
        <v>12802.59</v>
      </c>
      <c r="R11" s="17">
        <v>12683.31</v>
      </c>
      <c r="S11" s="17">
        <v>12800</v>
      </c>
      <c r="T11" s="17">
        <v>13399.75</v>
      </c>
      <c r="U11" s="17">
        <f t="shared" si="0"/>
        <v>12788.138922205433</v>
      </c>
      <c r="V11" s="17">
        <f t="shared" si="1"/>
        <v>12753.697723205369</v>
      </c>
      <c r="W11" s="17">
        <f t="shared" si="2"/>
        <v>10878.371765326885</v>
      </c>
      <c r="X11" s="18">
        <f t="shared" si="3"/>
        <v>0.27004873212102609</v>
      </c>
      <c r="Y11" s="18">
        <f t="shared" si="4"/>
        <v>17.55563422612228</v>
      </c>
    </row>
    <row r="12" spans="1:25" ht="25.5" customHeight="1" x14ac:dyDescent="0.25">
      <c r="A12" s="16">
        <v>8</v>
      </c>
      <c r="B12" s="38" t="s">
        <v>140</v>
      </c>
      <c r="C12" s="39"/>
      <c r="D12" s="39"/>
      <c r="E12" s="39"/>
      <c r="F12" s="39"/>
      <c r="G12" s="39"/>
      <c r="H12" s="17">
        <v>9400</v>
      </c>
      <c r="I12" s="17" t="s">
        <v>134</v>
      </c>
      <c r="J12" s="17">
        <v>8500</v>
      </c>
      <c r="K12" s="17">
        <v>9600</v>
      </c>
      <c r="L12" s="17">
        <v>8700</v>
      </c>
      <c r="M12" s="17">
        <v>8549.85</v>
      </c>
      <c r="N12" s="17">
        <v>9800</v>
      </c>
      <c r="O12" s="17" t="s">
        <v>134</v>
      </c>
      <c r="P12" s="17" t="s">
        <v>134</v>
      </c>
      <c r="Q12" s="17" t="s">
        <v>134</v>
      </c>
      <c r="R12" s="17">
        <v>8800</v>
      </c>
      <c r="S12" s="17">
        <v>8100</v>
      </c>
      <c r="T12" s="17">
        <v>9399.65</v>
      </c>
      <c r="U12" s="17">
        <f t="shared" si="0"/>
        <v>8966.4876915582918</v>
      </c>
      <c r="V12" s="17">
        <f t="shared" si="1"/>
        <v>8954.1199653549411</v>
      </c>
      <c r="W12" s="17">
        <f t="shared" si="2"/>
        <v>8940.8110779560411</v>
      </c>
      <c r="X12" s="18">
        <f t="shared" si="3"/>
        <v>0.13812330247084503</v>
      </c>
      <c r="Y12" s="18">
        <f t="shared" si="4"/>
        <v>0.28718438828840931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128</v>
      </c>
      <c r="B16" s="37" t="s">
        <v>129</v>
      </c>
      <c r="C16" s="37"/>
      <c r="D16" s="14" t="s">
        <v>141</v>
      </c>
      <c r="E16" s="14" t="s">
        <v>114</v>
      </c>
      <c r="F16" s="14" t="s">
        <v>115</v>
      </c>
      <c r="G16" s="14" t="s">
        <v>142</v>
      </c>
      <c r="H16" s="14" t="s">
        <v>116</v>
      </c>
      <c r="I16" s="14" t="s">
        <v>117</v>
      </c>
      <c r="J16" s="14" t="s">
        <v>118</v>
      </c>
      <c r="K16" s="14" t="s">
        <v>119</v>
      </c>
      <c r="L16" s="14" t="s">
        <v>120</v>
      </c>
      <c r="M16" s="14" t="s">
        <v>143</v>
      </c>
      <c r="N16" s="14" t="s">
        <v>121</v>
      </c>
      <c r="O16" s="14" t="s">
        <v>122</v>
      </c>
      <c r="P16" s="14" t="s">
        <v>123</v>
      </c>
      <c r="Q16" s="14" t="s">
        <v>124</v>
      </c>
      <c r="R16" s="14" t="s">
        <v>125</v>
      </c>
      <c r="S16" s="14" t="s">
        <v>126</v>
      </c>
      <c r="T16" s="14" t="s">
        <v>144</v>
      </c>
      <c r="U16" s="37" t="s">
        <v>130</v>
      </c>
      <c r="V16" s="37"/>
      <c r="W16" s="37"/>
      <c r="X16" s="37" t="s">
        <v>131</v>
      </c>
      <c r="Y16" s="37"/>
    </row>
    <row r="17" spans="1:25" ht="25.5" customHeight="1" x14ac:dyDescent="0.25">
      <c r="A17" s="16">
        <v>1</v>
      </c>
      <c r="B17" s="38" t="s">
        <v>103</v>
      </c>
      <c r="C17" s="39"/>
      <c r="D17" s="17">
        <v>1371.61</v>
      </c>
      <c r="E17" s="17">
        <v>1369.92</v>
      </c>
      <c r="F17" s="17">
        <v>1440</v>
      </c>
      <c r="G17" s="17">
        <v>1400</v>
      </c>
      <c r="H17" s="17">
        <v>1434.73</v>
      </c>
      <c r="I17" s="17">
        <v>1400</v>
      </c>
      <c r="J17" s="17">
        <v>1381.66</v>
      </c>
      <c r="K17" s="17">
        <v>1415.52</v>
      </c>
      <c r="L17" s="17">
        <v>1430</v>
      </c>
      <c r="M17" s="17">
        <v>1348.14</v>
      </c>
      <c r="N17" s="17">
        <v>1430</v>
      </c>
      <c r="O17" s="17">
        <v>1550</v>
      </c>
      <c r="P17" s="17">
        <v>1416.47</v>
      </c>
      <c r="Q17" s="17">
        <v>1360</v>
      </c>
      <c r="R17" s="17">
        <v>1330</v>
      </c>
      <c r="S17" s="17">
        <v>1449.98</v>
      </c>
      <c r="T17" s="17">
        <v>1550</v>
      </c>
      <c r="U17" s="17">
        <f>GEOMEAN(D17:T17)</f>
        <v>1415.1538541286668</v>
      </c>
      <c r="V17" s="17">
        <v>1410.49</v>
      </c>
      <c r="W17" s="17">
        <v>1268.95</v>
      </c>
      <c r="X17" s="18">
        <f>U17/V17*100-100</f>
        <v>0.33065488792311726</v>
      </c>
      <c r="Y17" s="18">
        <f>U17/W17*100-100</f>
        <v>11.521640263892735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128</v>
      </c>
      <c r="B21" s="37" t="s">
        <v>129</v>
      </c>
      <c r="C21" s="37"/>
      <c r="D21" s="14" t="s">
        <v>141</v>
      </c>
      <c r="E21" s="14" t="s">
        <v>114</v>
      </c>
      <c r="F21" s="14" t="s">
        <v>115</v>
      </c>
      <c r="G21" s="14" t="s">
        <v>142</v>
      </c>
      <c r="H21" s="14" t="s">
        <v>116</v>
      </c>
      <c r="I21" s="14" t="s">
        <v>117</v>
      </c>
      <c r="J21" s="14" t="s">
        <v>118</v>
      </c>
      <c r="K21" s="14" t="s">
        <v>119</v>
      </c>
      <c r="L21" s="14" t="s">
        <v>120</v>
      </c>
      <c r="M21" s="14" t="s">
        <v>146</v>
      </c>
      <c r="N21" s="14" t="s">
        <v>147</v>
      </c>
      <c r="O21" s="14" t="s">
        <v>143</v>
      </c>
      <c r="P21" s="14" t="s">
        <v>121</v>
      </c>
      <c r="Q21" s="14" t="s">
        <v>122</v>
      </c>
      <c r="R21" s="14" t="s">
        <v>123</v>
      </c>
      <c r="S21" s="14" t="s">
        <v>124</v>
      </c>
      <c r="T21" s="14" t="s">
        <v>125</v>
      </c>
      <c r="U21" s="14" t="s">
        <v>126</v>
      </c>
      <c r="V21" s="14" t="s">
        <v>144</v>
      </c>
      <c r="W21" s="14" t="s">
        <v>148</v>
      </c>
      <c r="X21" s="37" t="s">
        <v>147</v>
      </c>
      <c r="Y21" s="37"/>
    </row>
    <row r="22" spans="1:25" ht="25.5" customHeight="1" x14ac:dyDescent="0.25">
      <c r="A22" s="16">
        <v>1</v>
      </c>
      <c r="B22" s="38" t="s">
        <v>104</v>
      </c>
      <c r="C22" s="39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M22/M40*100-100</f>
        <v>0</v>
      </c>
      <c r="O22" s="18">
        <v>315.35000000000002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134</v>
      </c>
      <c r="W22" s="18">
        <f>GEOMEAN(O22:V22)</f>
        <v>317.46792431413058</v>
      </c>
      <c r="X22" s="40">
        <f>W22/W40*100-100</f>
        <v>0</v>
      </c>
      <c r="Y22" s="40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150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128</v>
      </c>
      <c r="B26" s="14" t="s">
        <v>129</v>
      </c>
      <c r="C26" s="14" t="s">
        <v>105</v>
      </c>
      <c r="D26" s="14" t="s">
        <v>141</v>
      </c>
      <c r="E26" s="14" t="s">
        <v>114</v>
      </c>
      <c r="F26" s="14" t="s">
        <v>115</v>
      </c>
      <c r="G26" s="14" t="s">
        <v>142</v>
      </c>
      <c r="H26" s="14" t="s">
        <v>116</v>
      </c>
      <c r="I26" s="14" t="s">
        <v>117</v>
      </c>
      <c r="J26" s="14" t="s">
        <v>118</v>
      </c>
      <c r="K26" s="14" t="s">
        <v>119</v>
      </c>
      <c r="L26" s="14" t="s">
        <v>120</v>
      </c>
      <c r="M26" s="14" t="s">
        <v>143</v>
      </c>
      <c r="N26" s="14" t="s">
        <v>121</v>
      </c>
      <c r="O26" s="14" t="s">
        <v>122</v>
      </c>
      <c r="P26" s="14" t="s">
        <v>123</v>
      </c>
      <c r="Q26" s="14" t="s">
        <v>124</v>
      </c>
      <c r="R26" s="14" t="s">
        <v>125</v>
      </c>
      <c r="S26" s="14" t="s">
        <v>126</v>
      </c>
      <c r="T26" s="14" t="s">
        <v>144</v>
      </c>
      <c r="U26" s="37" t="s">
        <v>130</v>
      </c>
      <c r="V26" s="37"/>
      <c r="W26" s="37"/>
      <c r="X26" s="37" t="s">
        <v>131</v>
      </c>
      <c r="Y26" s="37"/>
    </row>
    <row r="27" spans="1:25" ht="25.5" customHeight="1" x14ac:dyDescent="0.25">
      <c r="A27" s="16">
        <v>1</v>
      </c>
      <c r="B27" s="19" t="s">
        <v>106</v>
      </c>
      <c r="C27" s="20" t="s">
        <v>107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1500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1687.5062914904649</v>
      </c>
      <c r="V27" s="17">
        <v>1687.51</v>
      </c>
      <c r="W27" s="17">
        <v>1600.81</v>
      </c>
      <c r="X27" s="18">
        <f>U27/V27*100-100</f>
        <v>-2.1976222571140624E-4</v>
      </c>
      <c r="Y27" s="18">
        <f>U27/W27*100-100</f>
        <v>5.4157764813104023</v>
      </c>
    </row>
    <row r="28" spans="1:25" ht="25.5" customHeight="1" x14ac:dyDescent="0.25">
      <c r="A28" s="16">
        <v>2</v>
      </c>
      <c r="B28" s="19" t="s">
        <v>108</v>
      </c>
      <c r="C28" s="20" t="s">
        <v>107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1800</v>
      </c>
      <c r="J28" s="17">
        <v>1900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1800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1957.9550496929562</v>
      </c>
      <c r="V28" s="17">
        <v>1957.96</v>
      </c>
      <c r="W28" s="17">
        <v>1846.01</v>
      </c>
      <c r="X28" s="18">
        <f>U28/V28*100-100</f>
        <v>-2.5282983533259085E-4</v>
      </c>
      <c r="Y28" s="18">
        <f>U28/W28*100-100</f>
        <v>6.0641626910448139</v>
      </c>
    </row>
    <row r="29" spans="1:25" ht="25.5" customHeight="1" x14ac:dyDescent="0.25">
      <c r="A29" s="16">
        <v>3</v>
      </c>
      <c r="B29" s="19" t="s">
        <v>109</v>
      </c>
      <c r="C29" s="20" t="s">
        <v>107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1383.13</v>
      </c>
      <c r="K29" s="17">
        <v>1032.28</v>
      </c>
      <c r="L29" s="17">
        <v>1000</v>
      </c>
      <c r="M29" s="17">
        <v>1443.93</v>
      </c>
      <c r="N29" s="17">
        <v>1012.27</v>
      </c>
      <c r="O29" s="17">
        <v>832.03</v>
      </c>
      <c r="P29" s="17">
        <v>833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1203.3612429249968</v>
      </c>
      <c r="V29" s="17">
        <v>1203.3599999999999</v>
      </c>
      <c r="W29" s="17">
        <v>1141.07</v>
      </c>
      <c r="X29" s="18">
        <f>U29/V29*100-100</f>
        <v>1.032878770104162E-4</v>
      </c>
      <c r="Y29" s="18">
        <f>U29/W29*100-100</f>
        <v>5.459020298929687</v>
      </c>
    </row>
    <row r="30" spans="1:25" ht="25.5" customHeight="1" x14ac:dyDescent="0.25">
      <c r="A30" s="16">
        <v>4</v>
      </c>
      <c r="B30" s="19" t="s">
        <v>110</v>
      </c>
      <c r="C30" s="20" t="s">
        <v>107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2331.39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1749.8415400376061</v>
      </c>
      <c r="V30" s="17">
        <v>1749.84</v>
      </c>
      <c r="W30" s="17">
        <v>1658.89</v>
      </c>
      <c r="X30" s="18">
        <f>U30/V30*100-100</f>
        <v>8.8010195582910455E-5</v>
      </c>
      <c r="Y30" s="18">
        <f>U30/W30*100-100</f>
        <v>5.4826745617615416</v>
      </c>
    </row>
    <row r="31" spans="1:25" ht="25.5" customHeight="1" x14ac:dyDescent="0.25">
      <c r="A31" s="16">
        <v>5</v>
      </c>
      <c r="B31" s="19" t="s">
        <v>111</v>
      </c>
      <c r="C31" s="20" t="s">
        <v>112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272.60874805392524</v>
      </c>
      <c r="V31" s="17">
        <v>272.61</v>
      </c>
      <c r="W31" s="17">
        <v>260.95999999999998</v>
      </c>
      <c r="X31" s="18">
        <f>U31/V31*100-100</f>
        <v>-4.5924436916777722E-4</v>
      </c>
      <c r="Y31" s="18">
        <f>U31/W31*100-100</f>
        <v>4.4638059679358122</v>
      </c>
    </row>
    <row r="32" spans="1:25" ht="25.5" customHeight="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</row>
    <row r="33" spans="1:25" ht="25.5" customHeight="1" x14ac:dyDescent="0.25">
      <c r="A33" s="10" t="s">
        <v>151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25.5" customHeight="1" x14ac:dyDescent="0.25">
      <c r="A34" s="15" t="s">
        <v>128</v>
      </c>
      <c r="B34" s="37" t="s">
        <v>129</v>
      </c>
      <c r="C34" s="37"/>
      <c r="D34" s="15" t="s">
        <v>105</v>
      </c>
      <c r="E34" s="15" t="s">
        <v>141</v>
      </c>
      <c r="F34" s="15" t="s">
        <v>114</v>
      </c>
      <c r="G34" s="15" t="s">
        <v>115</v>
      </c>
      <c r="H34" s="15" t="s">
        <v>142</v>
      </c>
      <c r="I34" s="15" t="s">
        <v>116</v>
      </c>
      <c r="J34" s="15" t="s">
        <v>117</v>
      </c>
      <c r="K34" s="15" t="s">
        <v>118</v>
      </c>
      <c r="L34" s="15" t="s">
        <v>119</v>
      </c>
      <c r="M34" s="15" t="s">
        <v>120</v>
      </c>
      <c r="N34" s="15" t="s">
        <v>143</v>
      </c>
      <c r="O34" s="15" t="s">
        <v>121</v>
      </c>
      <c r="P34" s="15" t="s">
        <v>122</v>
      </c>
      <c r="Q34" s="15" t="s">
        <v>123</v>
      </c>
      <c r="R34" s="15" t="s">
        <v>124</v>
      </c>
      <c r="S34" s="15" t="s">
        <v>125</v>
      </c>
      <c r="T34" s="15" t="s">
        <v>126</v>
      </c>
      <c r="U34" s="15" t="s">
        <v>144</v>
      </c>
      <c r="V34" s="46" t="s">
        <v>152</v>
      </c>
      <c r="W34" s="46"/>
      <c r="X34" s="37" t="s">
        <v>153</v>
      </c>
      <c r="Y34" s="37"/>
    </row>
    <row r="35" spans="1:25" ht="25.5" customHeight="1" x14ac:dyDescent="0.25">
      <c r="A35" s="21">
        <v>1</v>
      </c>
      <c r="B35" s="43" t="s">
        <v>154</v>
      </c>
      <c r="C35" s="43"/>
      <c r="D35" s="21" t="s">
        <v>155</v>
      </c>
      <c r="E35" s="28">
        <v>689.95</v>
      </c>
      <c r="F35" s="28">
        <v>689.95</v>
      </c>
      <c r="G35" s="28">
        <v>637</v>
      </c>
      <c r="H35" s="28">
        <v>625</v>
      </c>
      <c r="I35" s="28">
        <v>662</v>
      </c>
      <c r="J35" s="28">
        <v>600</v>
      </c>
      <c r="K35" s="28">
        <v>613.33000000000004</v>
      </c>
      <c r="L35" s="28">
        <v>612.37</v>
      </c>
      <c r="M35" s="28">
        <v>625</v>
      </c>
      <c r="N35" s="28">
        <v>650</v>
      </c>
      <c r="O35" s="28">
        <v>753.32</v>
      </c>
      <c r="P35" s="28">
        <v>650</v>
      </c>
      <c r="Q35" s="28">
        <v>600</v>
      </c>
      <c r="R35" s="28">
        <v>680</v>
      </c>
      <c r="S35" s="28">
        <v>680</v>
      </c>
      <c r="T35" s="28">
        <v>639.95000000000005</v>
      </c>
      <c r="U35" s="28">
        <v>700</v>
      </c>
      <c r="V35" s="29">
        <f>GEOMEAN(E35:U35)</f>
        <v>652.19981656660548</v>
      </c>
      <c r="W35" s="28">
        <v>652.40758263724729</v>
      </c>
      <c r="X35" s="44">
        <f>+ROUND(V35/W35*100-100,2)</f>
        <v>-0.03</v>
      </c>
      <c r="Y35" s="45"/>
    </row>
    <row r="36" spans="1:25" ht="25.5" customHeight="1" x14ac:dyDescent="0.25">
      <c r="A36" s="21">
        <v>2</v>
      </c>
      <c r="B36" s="43" t="s">
        <v>156</v>
      </c>
      <c r="C36" s="43"/>
      <c r="D36" s="21" t="s">
        <v>157</v>
      </c>
      <c r="E36" s="28">
        <v>113.24</v>
      </c>
      <c r="F36" s="28">
        <v>113.9</v>
      </c>
      <c r="G36" s="28">
        <v>90</v>
      </c>
      <c r="H36" s="28">
        <v>88</v>
      </c>
      <c r="I36" s="28">
        <v>112.28</v>
      </c>
      <c r="J36" s="28">
        <v>90</v>
      </c>
      <c r="K36" s="28">
        <v>90</v>
      </c>
      <c r="L36" s="28">
        <v>98.59</v>
      </c>
      <c r="M36" s="28">
        <v>90</v>
      </c>
      <c r="N36" s="28">
        <v>92.11</v>
      </c>
      <c r="O36" s="28">
        <v>106.6</v>
      </c>
      <c r="P36" s="28">
        <v>85</v>
      </c>
      <c r="Q36" s="28">
        <v>78.3</v>
      </c>
      <c r="R36" s="28">
        <v>83.48</v>
      </c>
      <c r="S36" s="28">
        <v>82</v>
      </c>
      <c r="T36" s="28">
        <v>115</v>
      </c>
      <c r="U36" s="28">
        <v>90</v>
      </c>
      <c r="V36" s="29">
        <f>GEOMEAN(E36:U36)</f>
        <v>94.491707946949774</v>
      </c>
      <c r="W36" s="28">
        <v>94.932794379096293</v>
      </c>
      <c r="X36" s="44">
        <f>+ROUND(V36/W36*100-100,2)</f>
        <v>-0.46</v>
      </c>
      <c r="Y36" s="45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5">
      <c r="A38" s="12"/>
      <c r="B38" s="13" t="s">
        <v>113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idden="1" x14ac:dyDescent="0.25">
      <c r="A40" s="12"/>
      <c r="B40" s="12"/>
      <c r="C40" s="12"/>
      <c r="D40" s="12">
        <v>245</v>
      </c>
      <c r="E40" s="12">
        <v>216.64</v>
      </c>
      <c r="F40" s="12">
        <v>142.99</v>
      </c>
      <c r="G40" s="12">
        <v>146.9</v>
      </c>
      <c r="H40" s="12">
        <v>138</v>
      </c>
      <c r="I40" s="12">
        <v>141.99</v>
      </c>
      <c r="J40" s="12">
        <v>145.99</v>
      </c>
      <c r="K40" s="12">
        <v>139.9</v>
      </c>
      <c r="L40" s="12">
        <v>138.6</v>
      </c>
      <c r="M40" s="12">
        <f>GEOMEAN(D40:L40)</f>
        <v>158.13585228451393</v>
      </c>
      <c r="N40" s="12"/>
      <c r="O40" s="12">
        <v>315.35000000000002</v>
      </c>
      <c r="P40" s="12">
        <v>320</v>
      </c>
      <c r="Q40" s="12">
        <v>300</v>
      </c>
      <c r="R40" s="12">
        <v>295</v>
      </c>
      <c r="S40" s="12">
        <v>339.9</v>
      </c>
      <c r="T40" s="12">
        <v>339.9</v>
      </c>
      <c r="U40" s="12">
        <v>315</v>
      </c>
      <c r="V40" s="12"/>
      <c r="W40" s="12">
        <f>GEOMEAN(O40:V40)</f>
        <v>317.46792431413058</v>
      </c>
      <c r="X40" s="12"/>
      <c r="Y40" s="12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4450</v>
      </c>
      <c r="I41" s="1">
        <v>4250</v>
      </c>
      <c r="J41" s="1">
        <v>4650</v>
      </c>
      <c r="K41" s="1">
        <v>4400</v>
      </c>
      <c r="L41" s="1">
        <v>4416.6000000000004</v>
      </c>
      <c r="M41" s="1">
        <v>4424.93</v>
      </c>
      <c r="N41" s="1">
        <v>4366.6000000000004</v>
      </c>
      <c r="O41" s="1">
        <v>4549.7299999999996</v>
      </c>
      <c r="P41" s="1">
        <v>4250</v>
      </c>
      <c r="Q41" s="1">
        <v>4353.21</v>
      </c>
      <c r="R41" s="1">
        <v>4366.6000000000004</v>
      </c>
      <c r="S41" s="1">
        <v>4400</v>
      </c>
      <c r="T41" s="1">
        <v>5099.3500000000004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>
        <v>4300</v>
      </c>
      <c r="I42" s="1">
        <v>4230</v>
      </c>
      <c r="J42" s="1">
        <v>4550</v>
      </c>
      <c r="K42" s="1">
        <v>4400</v>
      </c>
      <c r="L42" s="1">
        <v>4466.6000000000004</v>
      </c>
      <c r="M42" s="1">
        <v>4324.93</v>
      </c>
      <c r="N42" s="1">
        <v>4400</v>
      </c>
      <c r="O42" s="1" t="s">
        <v>134</v>
      </c>
      <c r="P42" s="1">
        <v>4250</v>
      </c>
      <c r="Q42" s="1" t="s">
        <v>134</v>
      </c>
      <c r="R42" s="1">
        <v>4250</v>
      </c>
      <c r="S42" s="1">
        <v>4300</v>
      </c>
      <c r="T42" s="1" t="s">
        <v>134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>
        <v>4200</v>
      </c>
      <c r="I43" s="1">
        <v>3800</v>
      </c>
      <c r="J43" s="1">
        <v>4200</v>
      </c>
      <c r="K43" s="1" t="s">
        <v>134</v>
      </c>
      <c r="L43" s="1">
        <v>4100</v>
      </c>
      <c r="M43" s="1">
        <v>4024.92</v>
      </c>
      <c r="N43" s="1">
        <v>4033.06</v>
      </c>
      <c r="O43" s="1">
        <v>4149.7</v>
      </c>
      <c r="P43" s="1">
        <v>4000</v>
      </c>
      <c r="Q43" s="1" t="s">
        <v>134</v>
      </c>
      <c r="R43" s="1" t="s">
        <v>134</v>
      </c>
      <c r="S43" s="1" t="s">
        <v>134</v>
      </c>
      <c r="T43" s="1" t="s">
        <v>134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134</v>
      </c>
      <c r="I44" s="1">
        <v>2900</v>
      </c>
      <c r="J44" s="1">
        <v>3000</v>
      </c>
      <c r="K44" s="1">
        <v>2800</v>
      </c>
      <c r="L44" s="1">
        <v>3200</v>
      </c>
      <c r="M44" s="1" t="s">
        <v>134</v>
      </c>
      <c r="N44" s="1" t="s">
        <v>134</v>
      </c>
      <c r="O44" s="1">
        <v>2549.5100000000002</v>
      </c>
      <c r="P44" s="1" t="s">
        <v>134</v>
      </c>
      <c r="Q44" s="1">
        <v>3340.42</v>
      </c>
      <c r="R44" s="1">
        <v>3000</v>
      </c>
      <c r="S44" s="1" t="s">
        <v>134</v>
      </c>
      <c r="T44" s="1" t="s">
        <v>134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 t="s">
        <v>134</v>
      </c>
      <c r="I45" s="1">
        <v>10500</v>
      </c>
      <c r="J45" s="1">
        <v>12356.22</v>
      </c>
      <c r="K45" s="1">
        <v>13000</v>
      </c>
      <c r="L45" s="1">
        <v>11500</v>
      </c>
      <c r="M45" s="1">
        <v>11649.03</v>
      </c>
      <c r="N45" s="1">
        <v>13000</v>
      </c>
      <c r="O45" s="1" t="s">
        <v>134</v>
      </c>
      <c r="P45" s="1" t="s">
        <v>134</v>
      </c>
      <c r="Q45" s="1">
        <v>11933.24</v>
      </c>
      <c r="R45" s="1">
        <v>12000</v>
      </c>
      <c r="S45" s="1" t="s">
        <v>134</v>
      </c>
      <c r="T45" s="1" t="s">
        <v>134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 t="s">
        <v>134</v>
      </c>
      <c r="I46" s="1">
        <v>8000</v>
      </c>
      <c r="J46" s="1">
        <v>8200</v>
      </c>
      <c r="K46" s="1">
        <v>8000</v>
      </c>
      <c r="L46" s="1">
        <v>8100</v>
      </c>
      <c r="M46" s="1">
        <v>7899.84</v>
      </c>
      <c r="N46" s="1">
        <v>8033.2</v>
      </c>
      <c r="O46" s="1">
        <v>8099.38</v>
      </c>
      <c r="P46" s="1">
        <v>8000</v>
      </c>
      <c r="Q46" s="1">
        <v>6755.18</v>
      </c>
      <c r="R46" s="1">
        <v>7900</v>
      </c>
      <c r="S46" s="1" t="s">
        <v>134</v>
      </c>
      <c r="T46" s="1" t="s">
        <v>134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13000</v>
      </c>
      <c r="I47" s="1">
        <v>12500</v>
      </c>
      <c r="J47" s="1">
        <v>12699</v>
      </c>
      <c r="K47" s="1">
        <v>12700</v>
      </c>
      <c r="L47" s="1">
        <v>12900</v>
      </c>
      <c r="M47" s="1">
        <v>12599.6</v>
      </c>
      <c r="N47" s="1">
        <v>12800</v>
      </c>
      <c r="O47" s="1">
        <v>12247.45</v>
      </c>
      <c r="P47" s="1">
        <v>12800</v>
      </c>
      <c r="Q47" s="1">
        <v>12802.59</v>
      </c>
      <c r="R47" s="1">
        <v>12683.31</v>
      </c>
      <c r="S47" s="1">
        <v>12700</v>
      </c>
      <c r="T47" s="1">
        <v>13399.75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9400</v>
      </c>
      <c r="I48" s="1" t="s">
        <v>134</v>
      </c>
      <c r="J48" s="1">
        <v>8500</v>
      </c>
      <c r="K48" s="1">
        <v>9600</v>
      </c>
      <c r="L48" s="1">
        <v>8700</v>
      </c>
      <c r="M48" s="1">
        <v>8549.85</v>
      </c>
      <c r="N48" s="1">
        <v>9800</v>
      </c>
      <c r="O48" s="1" t="s">
        <v>134</v>
      </c>
      <c r="P48" s="1" t="s">
        <v>134</v>
      </c>
      <c r="Q48" s="1" t="s">
        <v>134</v>
      </c>
      <c r="R48" s="1">
        <v>8800</v>
      </c>
      <c r="S48" s="1">
        <v>8000</v>
      </c>
      <c r="T48" s="1">
        <v>9399.65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5000</v>
      </c>
      <c r="I49" s="1">
        <v>4800</v>
      </c>
      <c r="J49" s="1">
        <v>4290</v>
      </c>
      <c r="K49" s="1">
        <v>4800</v>
      </c>
      <c r="L49" s="1">
        <v>4700</v>
      </c>
      <c r="M49" s="1">
        <v>4674.93</v>
      </c>
      <c r="N49" s="1">
        <v>4766.43</v>
      </c>
      <c r="O49" s="1">
        <v>4949.75</v>
      </c>
      <c r="P49" s="1">
        <v>4600</v>
      </c>
      <c r="Q49" s="1">
        <v>4412.08</v>
      </c>
      <c r="R49" s="1">
        <v>4700</v>
      </c>
      <c r="S49" s="1">
        <v>5000</v>
      </c>
      <c r="T49" s="1">
        <v>5099.3500000000004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>
        <v>4900</v>
      </c>
      <c r="I50" s="1">
        <v>4800</v>
      </c>
      <c r="J50" s="1">
        <v>4150</v>
      </c>
      <c r="K50" s="1">
        <v>4800</v>
      </c>
      <c r="L50" s="1">
        <v>4650</v>
      </c>
      <c r="M50" s="1">
        <v>4524.93</v>
      </c>
      <c r="N50" s="1">
        <v>4700</v>
      </c>
      <c r="O50" s="1" t="s">
        <v>134</v>
      </c>
      <c r="P50" s="1">
        <v>4600</v>
      </c>
      <c r="Q50" s="1" t="s">
        <v>134</v>
      </c>
      <c r="R50" s="1">
        <v>4516.6099999999997</v>
      </c>
      <c r="S50" s="1">
        <v>4700</v>
      </c>
      <c r="T50" s="1" t="s">
        <v>134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>
        <v>4200</v>
      </c>
      <c r="I51" s="1">
        <v>4600</v>
      </c>
      <c r="J51" s="1">
        <v>3800</v>
      </c>
      <c r="K51" s="1" t="s">
        <v>134</v>
      </c>
      <c r="L51" s="1">
        <v>4066.6</v>
      </c>
      <c r="M51" s="1">
        <v>4624.93</v>
      </c>
      <c r="N51" s="1">
        <v>4500</v>
      </c>
      <c r="O51" s="1">
        <v>4474.93</v>
      </c>
      <c r="P51" s="1">
        <v>4500</v>
      </c>
      <c r="Q51" s="1" t="s">
        <v>134</v>
      </c>
      <c r="R51" s="1" t="s">
        <v>134</v>
      </c>
      <c r="S51" s="1" t="s">
        <v>134</v>
      </c>
      <c r="T51" s="1" t="s">
        <v>134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134</v>
      </c>
      <c r="I52" s="1">
        <v>2300</v>
      </c>
      <c r="J52" s="1">
        <v>2800</v>
      </c>
      <c r="K52" s="1">
        <v>2800</v>
      </c>
      <c r="L52" s="1">
        <v>2466.5500000000002</v>
      </c>
      <c r="M52" s="1" t="s">
        <v>134</v>
      </c>
      <c r="N52" s="1" t="s">
        <v>134</v>
      </c>
      <c r="O52" s="1">
        <v>2800</v>
      </c>
      <c r="P52" s="1" t="s">
        <v>134</v>
      </c>
      <c r="Q52" s="1">
        <v>3217.42</v>
      </c>
      <c r="R52" s="1">
        <v>2500</v>
      </c>
      <c r="S52" s="1" t="s">
        <v>134</v>
      </c>
      <c r="T52" s="1" t="s">
        <v>134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 t="s">
        <v>134</v>
      </c>
      <c r="I53" s="1">
        <v>12500</v>
      </c>
      <c r="J53" s="1">
        <v>12000</v>
      </c>
      <c r="K53" s="1">
        <v>14000</v>
      </c>
      <c r="L53" s="1">
        <v>12000</v>
      </c>
      <c r="M53" s="1">
        <v>12247.45</v>
      </c>
      <c r="N53" s="1">
        <v>12500</v>
      </c>
      <c r="O53" s="1" t="s">
        <v>134</v>
      </c>
      <c r="P53" s="1" t="s">
        <v>134</v>
      </c>
      <c r="Q53" s="1">
        <v>12961.03</v>
      </c>
      <c r="R53" s="1">
        <v>12000</v>
      </c>
      <c r="S53" s="1" t="s">
        <v>134</v>
      </c>
      <c r="T53" s="1" t="s">
        <v>134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 t="s">
        <v>134</v>
      </c>
      <c r="I54" s="1">
        <v>7500</v>
      </c>
      <c r="J54" s="1">
        <v>9100</v>
      </c>
      <c r="K54" s="1">
        <v>7500</v>
      </c>
      <c r="L54" s="1">
        <v>7400</v>
      </c>
      <c r="M54" s="1">
        <v>7049.82</v>
      </c>
      <c r="N54" s="1">
        <v>7000</v>
      </c>
      <c r="O54" s="1">
        <v>7749.84</v>
      </c>
      <c r="P54" s="1">
        <v>7093.66</v>
      </c>
      <c r="Q54" s="1">
        <v>6545.7</v>
      </c>
      <c r="R54" s="1">
        <v>7633.3</v>
      </c>
      <c r="S54" s="1" t="s">
        <v>134</v>
      </c>
      <c r="T54" s="1" t="s">
        <v>134</v>
      </c>
      <c r="U54" s="1"/>
      <c r="V54" s="1"/>
      <c r="W54" s="1"/>
      <c r="X54" s="1"/>
      <c r="Y54" s="1"/>
    </row>
    <row r="55" spans="1:25" hidden="1" x14ac:dyDescent="0.25">
      <c r="A55" s="1"/>
      <c r="B55" s="1"/>
      <c r="C55" s="1"/>
      <c r="D55" s="1"/>
      <c r="E55" s="1"/>
      <c r="F55" s="1"/>
      <c r="G55" s="1"/>
      <c r="H55" s="1">
        <v>11500</v>
      </c>
      <c r="I55" s="1">
        <v>10500</v>
      </c>
      <c r="J55" s="1">
        <v>11300</v>
      </c>
      <c r="K55" s="1">
        <v>10500</v>
      </c>
      <c r="L55" s="1">
        <v>10400</v>
      </c>
      <c r="M55" s="1">
        <v>10246.950000000001</v>
      </c>
      <c r="N55" s="1">
        <v>10000</v>
      </c>
      <c r="O55" s="1">
        <v>11649.03</v>
      </c>
      <c r="P55" s="1">
        <v>9700</v>
      </c>
      <c r="Q55" s="1">
        <v>11274.19</v>
      </c>
      <c r="R55" s="1">
        <v>10500</v>
      </c>
      <c r="S55" s="1">
        <v>11000</v>
      </c>
      <c r="T55" s="1">
        <v>13299</v>
      </c>
      <c r="U55" s="1"/>
      <c r="V55" s="1"/>
      <c r="W55" s="1"/>
      <c r="X55" s="1"/>
      <c r="Y55" s="1"/>
    </row>
    <row r="56" spans="1:25" hidden="1" x14ac:dyDescent="0.25">
      <c r="A56" s="1"/>
      <c r="B56" s="1"/>
      <c r="C56" s="1"/>
      <c r="D56" s="1"/>
      <c r="E56" s="1"/>
      <c r="F56" s="1"/>
      <c r="G56" s="1"/>
      <c r="H56" s="1">
        <v>9400</v>
      </c>
      <c r="I56" s="1" t="s">
        <v>134</v>
      </c>
      <c r="J56" s="1">
        <v>9500</v>
      </c>
      <c r="K56" s="1">
        <v>9600</v>
      </c>
      <c r="L56" s="1">
        <v>8600</v>
      </c>
      <c r="M56" s="1">
        <v>8524.9599999999991</v>
      </c>
      <c r="N56" s="1">
        <v>9840</v>
      </c>
      <c r="O56" s="1" t="s">
        <v>134</v>
      </c>
      <c r="P56" s="1" t="s">
        <v>134</v>
      </c>
      <c r="Q56" s="1" t="s">
        <v>134</v>
      </c>
      <c r="R56" s="1">
        <v>8766.5400000000009</v>
      </c>
      <c r="S56" s="1">
        <v>7400</v>
      </c>
      <c r="T56" s="1">
        <v>9099.6299999999992</v>
      </c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</sheetData>
  <mergeCells count="29">
    <mergeCell ref="B36:C36"/>
    <mergeCell ref="X36:Y36"/>
    <mergeCell ref="B34:C34"/>
    <mergeCell ref="V34:W34"/>
    <mergeCell ref="X34:Y34"/>
    <mergeCell ref="B35:C35"/>
    <mergeCell ref="X35:Y35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Appendix-A</vt:lpstr>
      <vt:lpstr>Appendix-B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Madiha Gulfaraz (Statistical Assistant)</cp:lastModifiedBy>
  <cp:lastPrinted>2025-04-20T15:07:06Z</cp:lastPrinted>
  <dcterms:created xsi:type="dcterms:W3CDTF">2025-06-19T10:26:31Z</dcterms:created>
  <dcterms:modified xsi:type="dcterms:W3CDTF">2025-06-20T04:20:55Z</dcterms:modified>
</cp:coreProperties>
</file>