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15390" windowHeight="3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'Sheet1'!$A$1:$R$97</definedName>
    <definedName name="_xlnm.Print_Area" localSheetId="1">'Sheet2'!$A$1:$O$87</definedName>
  </definedNames>
  <calcPr fullCalcOnLoad="1"/>
</workbook>
</file>

<file path=xl/sharedStrings.xml><?xml version="1.0" encoding="utf-8"?>
<sst xmlns="http://schemas.openxmlformats.org/spreadsheetml/2006/main" count="311" uniqueCount="107">
  <si>
    <t xml:space="preserve"> </t>
  </si>
  <si>
    <t xml:space="preserve">       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</si>
  <si>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</si>
  <si>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</si>
  <si>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</si>
  <si>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</si>
  <si>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</si>
  <si>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</si>
  <si>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</si>
  <si>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</si>
  <si>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</si>
  <si>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</si>
  <si>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</si>
  <si>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</si>
  <si>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</si>
  <si>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</si>
  <si>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</si>
  <si>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</si>
  <si>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</si>
  <si>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</si>
  <si>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</si>
  <si>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</si>
  <si>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</si>
  <si>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</si>
  <si>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</si>
  <si>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</si>
  <si>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</si>
  <si>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</si>
  <si>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</si>
  <si>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</si>
  <si>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</si>
  <si>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</si>
  <si>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</si>
  <si>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</si>
  <si>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</si>
  <si>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</si>
  <si>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</si>
  <si>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</si>
  <si>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</si>
  <si>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</si>
  <si>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</si>
  <si>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</si>
  <si>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</si>
  <si>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</si>
  <si>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</si>
  <si>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</si>
  <si>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</si>
  <si>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</si>
  <si>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</si>
  <si>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</si>
  <si>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>24. RAW COTTON</t>
  </si>
  <si>
    <t>25. SYNTHETIC FIBRE</t>
  </si>
  <si>
    <t>26. SYNTHETIC &amp; ARTIFICIAL SILK YARN</t>
  </si>
  <si>
    <t>27. WORN CLOTHING</t>
  </si>
  <si>
    <t>28. OTHR TEXTILE ITEMS</t>
  </si>
  <si>
    <t xml:space="preserve"> - </t>
  </si>
  <si>
    <t>F.</t>
  </si>
  <si>
    <t>AGRICULTURAL AND OTHER CHEMICALS GROUP</t>
  </si>
  <si>
    <t>29. FERTILIZER MANUFACTURED</t>
  </si>
  <si>
    <t xml:space="preserve"> MT</t>
  </si>
  <si>
    <t>30. INSECTICIDES</t>
  </si>
  <si>
    <t>31. PLASTIC MATERIALS</t>
  </si>
  <si>
    <t>32. MEDICINAL PRODUCTS</t>
  </si>
  <si>
    <t>33. OTHERS</t>
  </si>
  <si>
    <t>G.</t>
  </si>
  <si>
    <t>METAL GROUP</t>
  </si>
  <si>
    <t>34. GOLD</t>
  </si>
  <si>
    <t>KG</t>
  </si>
  <si>
    <t>36. IRON AND STEEL</t>
  </si>
  <si>
    <t>37. ALUMINIUM WROUGHT &amp; WORKED</t>
  </si>
  <si>
    <t>38. ALL OTHER METALS &amp; ARTICALS</t>
  </si>
  <si>
    <t>H.</t>
  </si>
  <si>
    <t>MISCELLANEOUS GROUP</t>
  </si>
  <si>
    <t>39. RUBBER CRUDE INCL. SYNTH/RECLAIMED</t>
  </si>
  <si>
    <t>40. RUBBER TYRES &amp; TUBES</t>
  </si>
  <si>
    <t xml:space="preserve"> NO</t>
  </si>
  <si>
    <t>41. WOOD &amp; CORK</t>
  </si>
  <si>
    <t>42. JUTE</t>
  </si>
  <si>
    <t>43. PAPER &amp; PAPER BOARD &amp; MANUF.THEREOF</t>
  </si>
  <si>
    <t>ALL OTHERS ITEMS</t>
  </si>
  <si>
    <t xml:space="preserve">   (*) PROVISIONAL     </t>
  </si>
  <si>
    <t xml:space="preserve">   (**)QUANTITY DATA HAS BEEN ESTIMATED WHERE EVER IT IS FOUND NECESSARY.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</si>
  <si>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</si>
  <si>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</si>
  <si>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</si>
  <si>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</si>
  <si>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</si>
  <si>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</si>
  <si>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</si>
  <si>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</si>
  <si>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</si>
  <si>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</si>
  <si>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</si>
  <si>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</si>
  <si>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</si>
  <si>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( U.S DOLLARS IN THOUSAND )</t>
  </si>
  <si>
    <t xml:space="preserve"> 9. PULSES  (LEGUMINOUS VEGETABLES)</t>
  </si>
  <si>
    <t>NOTE:- SOME DIFFERENCE MAY OCCUR IN PERCENTAGE CHANGE WITH  RESPECT TO RUPEES &amp; DOLLARS.</t>
  </si>
  <si>
    <t>35. IRON AND STEEL SCRAP</t>
  </si>
  <si>
    <t xml:space="preserve">       *    JUNE,2012</t>
  </si>
  <si>
    <t>STATEMENT SHOWING IMPORTS OF SELECTED COMMODITIES DURING THE MONTH OF JULY, 2012</t>
  </si>
  <si>
    <t xml:space="preserve">       *    JULY,2012</t>
  </si>
  <si>
    <t xml:space="preserve">         JULY,2011</t>
  </si>
  <si>
    <t xml:space="preserve">  % CHANGE IN JULY,2012  OVER</t>
  </si>
  <si>
    <t xml:space="preserve">     JULY,2011        </t>
  </si>
  <si>
    <t xml:space="preserve">         JUNE, 2012</t>
  </si>
  <si>
    <t xml:space="preserve">  RUPEE VALUE  CONVERTED INTO US DOLLAR ON AVERAGE MONTHLY EXCHANGE RATE PROVIDED BY SBP. JULY, 2012  (1$=RS. 94.377875 ) , JUNE 2012(1$=94.115084 ) AND JULY, 2011(1$=Rs.86.020402 )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</si>
</sst>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#,##0.000"/>
    <numFmt numFmtId="167" formatCode="#,##0.0_);\(#,##0.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_);\(0\)"/>
    <numFmt numFmtId="175" formatCode="_(* #,##0.0_);_(* \(#,##0.0\);_(* &quot;-&quot;??_);_(@_)"/>
    <numFmt numFmtId="176" formatCode="_(* #,##0_);_(* \(#,##0\);_(* &quot;-&quot;??_);_(@_)"/>
    <numFmt numFmtId="177" formatCode="0.0_)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0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left"/>
      <protection/>
    </xf>
    <xf numFmtId="37" fontId="0" fillId="0" borderId="13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3" fontId="0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14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7" fontId="0" fillId="0" borderId="12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19" xfId="0" applyFont="1" applyBorder="1" applyAlignment="1">
      <alignment/>
    </xf>
    <xf numFmtId="37" fontId="0" fillId="0" borderId="20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 horizontal="center"/>
      <protection/>
    </xf>
    <xf numFmtId="37" fontId="0" fillId="0" borderId="2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center"/>
    </xf>
    <xf numFmtId="37" fontId="0" fillId="0" borderId="19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Font="1" applyAlignment="1" applyProtection="1" quotePrefix="1">
      <alignment horizontal="right"/>
      <protection/>
    </xf>
    <xf numFmtId="37" fontId="0" fillId="0" borderId="0" xfId="0" applyNumberFormat="1" applyFont="1" applyAlignment="1" applyProtection="1" quotePrefix="1">
      <alignment horizontal="right"/>
      <protection/>
    </xf>
    <xf numFmtId="3" fontId="0" fillId="0" borderId="0" xfId="0" applyNumberFormat="1" applyFont="1" applyAlignment="1" quotePrefix="1">
      <alignment/>
    </xf>
    <xf numFmtId="3" fontId="0" fillId="0" borderId="19" xfId="0" applyNumberFormat="1" applyFont="1" applyBorder="1" applyAlignment="1">
      <alignment/>
    </xf>
    <xf numFmtId="3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2" fontId="0" fillId="0" borderId="13" xfId="0" applyNumberFormat="1" applyFont="1" applyBorder="1" applyAlignment="1" applyProtection="1">
      <alignment horizontal="left"/>
      <protection/>
    </xf>
    <xf numFmtId="2" fontId="0" fillId="0" borderId="18" xfId="0" applyNumberFormat="1" applyFont="1" applyBorder="1" applyAlignment="1" applyProtection="1">
      <alignment horizontal="center"/>
      <protection/>
    </xf>
    <xf numFmtId="2" fontId="0" fillId="0" borderId="13" xfId="0" applyNumberFormat="1" applyFont="1" applyBorder="1" applyAlignment="1">
      <alignment/>
    </xf>
    <xf numFmtId="2" fontId="0" fillId="0" borderId="21" xfId="0" applyNumberFormat="1" applyFont="1" applyBorder="1" applyAlignment="1" applyProtection="1">
      <alignment horizontal="center"/>
      <protection/>
    </xf>
    <xf numFmtId="43" fontId="0" fillId="0" borderId="0" xfId="42" applyFont="1" applyAlignment="1">
      <alignment/>
    </xf>
    <xf numFmtId="2" fontId="0" fillId="0" borderId="19" xfId="0" applyNumberFormat="1" applyFont="1" applyBorder="1" applyAlignment="1">
      <alignment/>
    </xf>
    <xf numFmtId="37" fontId="0" fillId="0" borderId="19" xfId="0" applyNumberFormat="1" applyFont="1" applyBorder="1" applyAlignment="1" applyProtection="1" quotePrefix="1">
      <alignment horizontal="left"/>
      <protection/>
    </xf>
    <xf numFmtId="37" fontId="0" fillId="0" borderId="19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 quotePrefix="1">
      <alignment horizontal="right"/>
      <protection/>
    </xf>
    <xf numFmtId="37" fontId="0" fillId="0" borderId="19" xfId="0" applyNumberFormat="1" applyFont="1" applyBorder="1" applyAlignment="1" applyProtection="1" quotePrefix="1">
      <alignment horizontal="right"/>
      <protection/>
    </xf>
    <xf numFmtId="3" fontId="0" fillId="0" borderId="19" xfId="0" applyNumberFormat="1" applyFont="1" applyBorder="1" applyAlignment="1" quotePrefix="1">
      <alignment/>
    </xf>
    <xf numFmtId="164" fontId="0" fillId="0" borderId="19" xfId="0" applyNumberFormat="1" applyFont="1" applyBorder="1" applyAlignment="1" applyProtection="1">
      <alignment/>
      <protection/>
    </xf>
    <xf numFmtId="2" fontId="0" fillId="0" borderId="19" xfId="0" applyNumberFormat="1" applyFont="1" applyBorder="1" applyAlignment="1" applyProtection="1">
      <alignment/>
      <protection/>
    </xf>
    <xf numFmtId="0" fontId="0" fillId="0" borderId="19" xfId="0" applyFont="1" applyBorder="1" applyAlignment="1" quotePrefix="1">
      <alignment/>
    </xf>
    <xf numFmtId="37" fontId="2" fillId="0" borderId="0" xfId="0" applyNumberFormat="1" applyFont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 horizontal="center"/>
      <protection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23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" fontId="1" fillId="0" borderId="0" xfId="42" applyNumberFormat="1" applyFont="1" applyAlignment="1">
      <alignment/>
    </xf>
    <xf numFmtId="3" fontId="1" fillId="0" borderId="0" xfId="42" applyNumberFormat="1" applyFon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3" fontId="1" fillId="0" borderId="0" xfId="42" applyNumberFormat="1" applyFont="1" applyFill="1" applyAlignment="1">
      <alignment/>
    </xf>
    <xf numFmtId="3" fontId="1" fillId="0" borderId="0" xfId="42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42" applyNumberFormat="1" applyFont="1" applyAlignment="1" applyProtection="1" quotePrefix="1">
      <alignment horizontal="right"/>
      <protection/>
    </xf>
    <xf numFmtId="3" fontId="41" fillId="0" borderId="0" xfId="42" applyNumberFormat="1" applyFont="1" applyAlignment="1">
      <alignment/>
    </xf>
    <xf numFmtId="3" fontId="41" fillId="0" borderId="0" xfId="42" applyNumberFormat="1" applyFont="1" applyAlignment="1">
      <alignment horizontal="right"/>
    </xf>
    <xf numFmtId="3" fontId="1" fillId="0" borderId="0" xfId="42" applyNumberFormat="1" applyFont="1" applyAlignment="1">
      <alignment horizontal="right"/>
    </xf>
    <xf numFmtId="3" fontId="1" fillId="0" borderId="0" xfId="42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8"/>
  <sheetViews>
    <sheetView tabSelected="1" zoomScale="70" zoomScaleNormal="70" workbookViewId="0" topLeftCell="A1">
      <selection activeCell="B3" sqref="B3"/>
    </sheetView>
  </sheetViews>
  <sheetFormatPr defaultColWidth="11.7109375" defaultRowHeight="12.75"/>
  <cols>
    <col min="1" max="1" width="3.421875" style="1" customWidth="1"/>
    <col min="2" max="2" width="44.00390625" style="1" customWidth="1"/>
    <col min="3" max="3" width="4.7109375" style="1" customWidth="1"/>
    <col min="4" max="4" width="16.7109375" style="1" customWidth="1"/>
    <col min="5" max="5" width="12.28125" style="2" customWidth="1"/>
    <col min="6" max="6" width="14.00390625" style="1" customWidth="1"/>
    <col min="7" max="7" width="13.140625" style="1" customWidth="1"/>
    <col min="8" max="8" width="12.7109375" style="2" customWidth="1"/>
    <col min="9" max="9" width="14.00390625" style="1" customWidth="1"/>
    <col min="10" max="10" width="12.7109375" style="1" customWidth="1"/>
    <col min="11" max="11" width="14.00390625" style="2" customWidth="1"/>
    <col min="12" max="12" width="14.28125" style="1" customWidth="1"/>
    <col min="13" max="13" width="13.28125" style="1" customWidth="1"/>
    <col min="14" max="15" width="13.140625" style="47" customWidth="1"/>
    <col min="16" max="16" width="13.57421875" style="1" customWidth="1"/>
    <col min="17" max="18" width="12.00390625" style="1" customWidth="1"/>
    <col min="19" max="19" width="1.28515625" style="1" customWidth="1"/>
    <col min="20" max="20" width="9.28125" style="2" customWidth="1"/>
    <col min="21" max="21" width="8.57421875" style="3" customWidth="1"/>
    <col min="22" max="22" width="9.7109375" style="3" customWidth="1"/>
    <col min="23" max="23" width="18.140625" style="1" customWidth="1"/>
    <col min="24" max="24" width="12.7109375" style="3" customWidth="1"/>
    <col min="25" max="33" width="12.7109375" style="1" customWidth="1"/>
    <col min="34" max="16384" width="11.7109375" style="1" customWidth="1"/>
  </cols>
  <sheetData>
    <row r="1" spans="1:18" ht="12.75">
      <c r="A1" s="65" t="s">
        <v>100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ht="12.75">
      <c r="O2" s="48" t="s">
        <v>94</v>
      </c>
    </row>
    <row r="3" spans="15:19" ht="12.75">
      <c r="O3" s="48" t="s">
        <v>95</v>
      </c>
      <c r="S3" s="4"/>
    </row>
    <row r="4" spans="1:23" ht="12.75">
      <c r="A4" s="5"/>
      <c r="B4" s="6"/>
      <c r="C4" s="7" t="s">
        <v>82</v>
      </c>
      <c r="D4" s="66" t="s">
        <v>101</v>
      </c>
      <c r="E4" s="67"/>
      <c r="F4" s="68"/>
      <c r="G4" s="66" t="s">
        <v>99</v>
      </c>
      <c r="H4" s="67"/>
      <c r="I4" s="68"/>
      <c r="J4" s="66" t="s">
        <v>102</v>
      </c>
      <c r="K4" s="67"/>
      <c r="L4" s="68"/>
      <c r="M4" s="8"/>
      <c r="N4" s="50" t="s">
        <v>103</v>
      </c>
      <c r="O4" s="52"/>
      <c r="P4" s="10"/>
      <c r="Q4" s="10"/>
      <c r="R4" s="9" t="s">
        <v>1</v>
      </c>
      <c r="T4" s="43"/>
      <c r="U4" s="44"/>
      <c r="V4" s="44"/>
      <c r="W4" s="45"/>
    </row>
    <row r="5" spans="1:22" ht="12.75">
      <c r="A5" s="12" t="s">
        <v>2</v>
      </c>
      <c r="B5" s="13"/>
      <c r="C5" s="14" t="s">
        <v>83</v>
      </c>
      <c r="D5" s="15" t="s">
        <v>84</v>
      </c>
      <c r="E5" s="16"/>
      <c r="F5" s="17"/>
      <c r="G5" s="12" t="s">
        <v>84</v>
      </c>
      <c r="H5" s="18"/>
      <c r="I5" s="12"/>
      <c r="J5" s="19"/>
      <c r="K5" s="18"/>
      <c r="L5" s="17"/>
      <c r="M5" s="66" t="s">
        <v>105</v>
      </c>
      <c r="N5" s="67"/>
      <c r="O5" s="68"/>
      <c r="P5" s="69" t="s">
        <v>104</v>
      </c>
      <c r="Q5" s="70"/>
      <c r="R5" s="70"/>
      <c r="T5" s="21"/>
      <c r="U5" s="22"/>
      <c r="V5" s="22"/>
    </row>
    <row r="6" spans="1:22" ht="12.75">
      <c r="A6" s="23" t="s">
        <v>3</v>
      </c>
      <c r="B6" s="13" t="s">
        <v>85</v>
      </c>
      <c r="C6" s="14" t="s">
        <v>86</v>
      </c>
      <c r="D6" s="15" t="s">
        <v>87</v>
      </c>
      <c r="E6" s="71" t="s">
        <v>88</v>
      </c>
      <c r="F6" s="72"/>
      <c r="G6" s="23" t="s">
        <v>87</v>
      </c>
      <c r="H6" s="71" t="s">
        <v>88</v>
      </c>
      <c r="I6" s="72"/>
      <c r="J6" s="25" t="s">
        <v>87</v>
      </c>
      <c r="K6" s="71" t="s">
        <v>88</v>
      </c>
      <c r="L6" s="72"/>
      <c r="M6" s="25" t="s">
        <v>87</v>
      </c>
      <c r="N6" s="69" t="s">
        <v>88</v>
      </c>
      <c r="O6" s="73"/>
      <c r="P6" s="25" t="s">
        <v>87</v>
      </c>
      <c r="Q6" s="69" t="s">
        <v>88</v>
      </c>
      <c r="R6" s="70"/>
      <c r="S6" s="4" t="s">
        <v>0</v>
      </c>
      <c r="T6" s="11"/>
      <c r="U6" s="26"/>
      <c r="V6" s="26"/>
    </row>
    <row r="7" spans="1:23" ht="12.75">
      <c r="A7" s="27"/>
      <c r="B7" s="28"/>
      <c r="C7" s="29" t="s">
        <v>89</v>
      </c>
      <c r="D7" s="28"/>
      <c r="E7" s="30" t="s">
        <v>90</v>
      </c>
      <c r="F7" s="31" t="s">
        <v>91</v>
      </c>
      <c r="G7" s="29"/>
      <c r="H7" s="30" t="s">
        <v>90</v>
      </c>
      <c r="I7" s="31" t="s">
        <v>92</v>
      </c>
      <c r="J7" s="24"/>
      <c r="K7" s="30" t="s">
        <v>90</v>
      </c>
      <c r="L7" s="31" t="s">
        <v>92</v>
      </c>
      <c r="M7" s="24"/>
      <c r="N7" s="51" t="s">
        <v>93</v>
      </c>
      <c r="O7" s="53" t="s">
        <v>92</v>
      </c>
      <c r="P7" s="32"/>
      <c r="Q7" s="24" t="s">
        <v>93</v>
      </c>
      <c r="R7" s="20" t="s">
        <v>92</v>
      </c>
      <c r="T7" s="43"/>
      <c r="U7" s="46"/>
      <c r="V7" s="46"/>
      <c r="W7" s="45"/>
    </row>
    <row r="8" spans="1:18" ht="15">
      <c r="A8" s="4"/>
      <c r="B8" s="4" t="s">
        <v>4</v>
      </c>
      <c r="D8" s="74"/>
      <c r="E8" s="74">
        <v>345581</v>
      </c>
      <c r="F8" s="75">
        <v>3661674</v>
      </c>
      <c r="G8" s="74"/>
      <c r="H8" s="74">
        <v>374514</v>
      </c>
      <c r="I8" s="74">
        <v>3979320</v>
      </c>
      <c r="J8" s="74"/>
      <c r="K8" s="74">
        <v>317340</v>
      </c>
      <c r="L8" s="74">
        <v>3689123</v>
      </c>
      <c r="M8" s="76"/>
      <c r="N8" s="77">
        <f>ROUND(E8/H8*100-100,2)</f>
        <v>-7.73</v>
      </c>
      <c r="O8" s="77">
        <v>-7.97</v>
      </c>
      <c r="P8" s="78"/>
      <c r="Q8" s="79">
        <f>ROUND(E8/K8*100-100,2)</f>
        <v>8.9</v>
      </c>
      <c r="R8" s="79">
        <v>-0.73</v>
      </c>
    </row>
    <row r="9" spans="1:18" ht="15">
      <c r="A9" s="4"/>
      <c r="D9" s="74"/>
      <c r="E9" s="74"/>
      <c r="F9" s="74"/>
      <c r="G9" s="74"/>
      <c r="H9" s="74"/>
      <c r="I9" s="74"/>
      <c r="J9" s="74"/>
      <c r="K9" s="74"/>
      <c r="L9" s="74"/>
      <c r="M9" s="76"/>
      <c r="N9" s="80"/>
      <c r="O9" s="80"/>
      <c r="P9" s="76"/>
      <c r="Q9" s="76"/>
      <c r="R9" s="76"/>
    </row>
    <row r="10" spans="1:22" ht="15">
      <c r="A10" s="4" t="s">
        <v>5</v>
      </c>
      <c r="B10" s="4" t="s">
        <v>6</v>
      </c>
      <c r="C10" s="35" t="s">
        <v>7</v>
      </c>
      <c r="D10" s="81"/>
      <c r="E10" s="74">
        <f>SUM(E11:E20)</f>
        <v>40955</v>
      </c>
      <c r="F10" s="75">
        <f>SUM(F11:F20)</f>
        <v>433947</v>
      </c>
      <c r="G10" s="82"/>
      <c r="H10" s="74">
        <f>SUM(H11:H20)</f>
        <v>38427</v>
      </c>
      <c r="I10" s="75">
        <f>SUM(I11:I20)</f>
        <v>408299</v>
      </c>
      <c r="J10" s="82"/>
      <c r="K10" s="74">
        <f>SUM(K11:K20)</f>
        <v>39491</v>
      </c>
      <c r="L10" s="75">
        <f>SUM(L11:L20)</f>
        <v>459096</v>
      </c>
      <c r="M10" s="78" t="s">
        <v>8</v>
      </c>
      <c r="N10" s="77">
        <f>ROUND(E10/H10*100-100,2)</f>
        <v>6.58</v>
      </c>
      <c r="O10" s="77">
        <f>ROUND(F10/I10*100-100,2)</f>
        <v>6.28</v>
      </c>
      <c r="P10" s="78" t="s">
        <v>8</v>
      </c>
      <c r="Q10" s="79">
        <f>ROUND(E10/K10*100-100,2)</f>
        <v>3.71</v>
      </c>
      <c r="R10" s="79">
        <f>ROUND(F10/L10*100-100,2)</f>
        <v>-5.48</v>
      </c>
      <c r="T10" s="36"/>
      <c r="U10" s="22"/>
      <c r="V10" s="22"/>
    </row>
    <row r="11" spans="1:23" ht="15">
      <c r="A11" s="4" t="s">
        <v>0</v>
      </c>
      <c r="B11" s="4" t="s">
        <v>9</v>
      </c>
      <c r="C11" s="35" t="s">
        <v>10</v>
      </c>
      <c r="D11" s="75">
        <v>4497</v>
      </c>
      <c r="E11" s="74">
        <v>1439</v>
      </c>
      <c r="F11" s="75">
        <f>ROUND(E11/94.377875*1000,0)</f>
        <v>15247</v>
      </c>
      <c r="G11" s="75">
        <v>3980</v>
      </c>
      <c r="H11" s="74">
        <v>1214</v>
      </c>
      <c r="I11" s="75">
        <v>12899</v>
      </c>
      <c r="J11" s="75">
        <v>5434</v>
      </c>
      <c r="K11" s="74">
        <v>1205</v>
      </c>
      <c r="L11" s="75">
        <v>14009</v>
      </c>
      <c r="M11" s="79">
        <f>ROUND(D11/G11*100-100,2)</f>
        <v>12.99</v>
      </c>
      <c r="N11" s="77">
        <f>ROUND(E11/H11*100-100,2)</f>
        <v>18.53</v>
      </c>
      <c r="O11" s="77">
        <f>ROUND(F11/I11*100-100,2)</f>
        <v>18.2</v>
      </c>
      <c r="P11" s="79">
        <f>ROUND(D11/J11*100-100,2)</f>
        <v>-17.24</v>
      </c>
      <c r="Q11" s="79">
        <f>ROUND(E11/K11*100-100,2)</f>
        <v>19.42</v>
      </c>
      <c r="R11" s="79">
        <f>ROUND(F11/L11*100-100,2)</f>
        <v>8.84</v>
      </c>
      <c r="T11" s="83"/>
      <c r="U11" s="83"/>
      <c r="V11" s="83"/>
      <c r="W11" s="3"/>
    </row>
    <row r="12" spans="1:23" ht="15">
      <c r="A12" s="4" t="s">
        <v>0</v>
      </c>
      <c r="B12" s="4" t="s">
        <v>11</v>
      </c>
      <c r="C12" s="35" t="s">
        <v>10</v>
      </c>
      <c r="D12" s="75">
        <v>0</v>
      </c>
      <c r="E12" s="75">
        <v>0</v>
      </c>
      <c r="F12" s="75">
        <f aca="true" t="shared" si="0" ref="F12:F20">ROUND(E12/94.377875*1000,0)</f>
        <v>0</v>
      </c>
      <c r="G12" s="75">
        <v>0</v>
      </c>
      <c r="H12" s="75">
        <v>0</v>
      </c>
      <c r="I12" s="75">
        <v>0</v>
      </c>
      <c r="J12" s="75">
        <v>0</v>
      </c>
      <c r="K12" s="74">
        <v>0</v>
      </c>
      <c r="L12" s="75">
        <v>0</v>
      </c>
      <c r="M12" s="79">
        <v>0</v>
      </c>
      <c r="N12" s="77">
        <v>0</v>
      </c>
      <c r="O12" s="77">
        <v>0</v>
      </c>
      <c r="P12" s="79">
        <v>0</v>
      </c>
      <c r="Q12" s="79">
        <v>0</v>
      </c>
      <c r="R12" s="79">
        <v>0</v>
      </c>
      <c r="T12" s="83"/>
      <c r="U12" s="83"/>
      <c r="V12" s="83"/>
      <c r="W12" s="3"/>
    </row>
    <row r="13" spans="1:23" ht="15">
      <c r="A13" s="4" t="s">
        <v>0</v>
      </c>
      <c r="B13" s="4" t="s">
        <v>12</v>
      </c>
      <c r="C13" s="35" t="s">
        <v>10</v>
      </c>
      <c r="D13" s="75">
        <v>14100</v>
      </c>
      <c r="E13" s="74">
        <v>879</v>
      </c>
      <c r="F13" s="75">
        <f t="shared" si="0"/>
        <v>9314</v>
      </c>
      <c r="G13" s="75">
        <v>11494</v>
      </c>
      <c r="H13" s="74">
        <v>836</v>
      </c>
      <c r="I13" s="75">
        <v>8883</v>
      </c>
      <c r="J13" s="75">
        <v>11123</v>
      </c>
      <c r="K13" s="74">
        <v>725</v>
      </c>
      <c r="L13" s="75">
        <v>8432</v>
      </c>
      <c r="M13" s="79">
        <f aca="true" t="shared" si="1" ref="M13:M19">ROUND(D13/G13*100-100,2)</f>
        <v>22.67</v>
      </c>
      <c r="N13" s="77">
        <f aca="true" t="shared" si="2" ref="N13:N19">ROUND(E13/H13*100-100,2)</f>
        <v>5.14</v>
      </c>
      <c r="O13" s="77">
        <f aca="true" t="shared" si="3" ref="O13:O19">ROUND(F13/I13*100-100,2)</f>
        <v>4.85</v>
      </c>
      <c r="P13" s="79">
        <f aca="true" t="shared" si="4" ref="P13:P19">ROUND(D13/J13*100-100,2)</f>
        <v>26.76</v>
      </c>
      <c r="Q13" s="79">
        <f aca="true" t="shared" si="5" ref="Q13:Q19">ROUND(E13/K13*100-100,2)</f>
        <v>21.24</v>
      </c>
      <c r="R13" s="79">
        <f aca="true" t="shared" si="6" ref="R13:R19">ROUND(F13/L13*100-100,2)</f>
        <v>10.46</v>
      </c>
      <c r="T13" s="83"/>
      <c r="U13" s="83"/>
      <c r="V13" s="83"/>
      <c r="W13" s="3"/>
    </row>
    <row r="14" spans="1:23" ht="15">
      <c r="A14" s="4" t="s">
        <v>0</v>
      </c>
      <c r="B14" s="4" t="s">
        <v>13</v>
      </c>
      <c r="C14" s="35" t="s">
        <v>10</v>
      </c>
      <c r="D14" s="75">
        <v>7569</v>
      </c>
      <c r="E14" s="74">
        <v>1840</v>
      </c>
      <c r="F14" s="75">
        <f t="shared" si="0"/>
        <v>19496</v>
      </c>
      <c r="G14" s="75">
        <v>8218</v>
      </c>
      <c r="H14" s="74">
        <v>2061</v>
      </c>
      <c r="I14" s="75">
        <v>21899</v>
      </c>
      <c r="J14" s="75">
        <v>9341</v>
      </c>
      <c r="K14" s="74">
        <v>2275</v>
      </c>
      <c r="L14" s="75">
        <v>26448</v>
      </c>
      <c r="M14" s="79">
        <f t="shared" si="1"/>
        <v>-7.9</v>
      </c>
      <c r="N14" s="77">
        <f t="shared" si="2"/>
        <v>-10.72</v>
      </c>
      <c r="O14" s="77">
        <f t="shared" si="3"/>
        <v>-10.97</v>
      </c>
      <c r="P14" s="79">
        <f t="shared" si="4"/>
        <v>-18.97</v>
      </c>
      <c r="Q14" s="79">
        <f t="shared" si="5"/>
        <v>-19.12</v>
      </c>
      <c r="R14" s="79">
        <f t="shared" si="6"/>
        <v>-26.29</v>
      </c>
      <c r="T14" s="83"/>
      <c r="U14" s="83"/>
      <c r="V14" s="83"/>
      <c r="W14" s="3"/>
    </row>
    <row r="15" spans="1:23" ht="15">
      <c r="A15" s="4" t="s">
        <v>0</v>
      </c>
      <c r="B15" s="4" t="s">
        <v>14</v>
      </c>
      <c r="C15" s="35" t="s">
        <v>10</v>
      </c>
      <c r="D15" s="75">
        <v>7663</v>
      </c>
      <c r="E15" s="74">
        <v>728</v>
      </c>
      <c r="F15" s="75">
        <f t="shared" si="0"/>
        <v>7714</v>
      </c>
      <c r="G15" s="75">
        <v>4949</v>
      </c>
      <c r="H15" s="74">
        <v>485</v>
      </c>
      <c r="I15" s="75">
        <v>5153</v>
      </c>
      <c r="J15" s="75">
        <v>8779</v>
      </c>
      <c r="K15" s="74">
        <v>668</v>
      </c>
      <c r="L15" s="75">
        <v>7761</v>
      </c>
      <c r="M15" s="79">
        <f t="shared" si="1"/>
        <v>54.84</v>
      </c>
      <c r="N15" s="77">
        <f t="shared" si="2"/>
        <v>50.1</v>
      </c>
      <c r="O15" s="77">
        <f t="shared" si="3"/>
        <v>49.7</v>
      </c>
      <c r="P15" s="79">
        <f t="shared" si="4"/>
        <v>-12.71</v>
      </c>
      <c r="Q15" s="79">
        <f t="shared" si="5"/>
        <v>8.98</v>
      </c>
      <c r="R15" s="79">
        <f t="shared" si="6"/>
        <v>-0.61</v>
      </c>
      <c r="T15" s="83"/>
      <c r="U15" s="83"/>
      <c r="V15" s="83"/>
      <c r="W15" s="3"/>
    </row>
    <row r="16" spans="1:23" ht="15">
      <c r="A16" s="4" t="s">
        <v>0</v>
      </c>
      <c r="B16" s="4" t="s">
        <v>15</v>
      </c>
      <c r="C16" s="35" t="s">
        <v>10</v>
      </c>
      <c r="D16" s="75">
        <v>16043</v>
      </c>
      <c r="E16" s="74">
        <v>1969</v>
      </c>
      <c r="F16" s="75">
        <f t="shared" si="0"/>
        <v>20863</v>
      </c>
      <c r="G16" s="75">
        <v>7060</v>
      </c>
      <c r="H16" s="74">
        <v>867</v>
      </c>
      <c r="I16" s="75">
        <v>9212</v>
      </c>
      <c r="J16" s="75">
        <v>629</v>
      </c>
      <c r="K16" s="74">
        <v>60</v>
      </c>
      <c r="L16" s="75">
        <v>701</v>
      </c>
      <c r="M16" s="79">
        <f t="shared" si="1"/>
        <v>127.24</v>
      </c>
      <c r="N16" s="77">
        <f t="shared" si="2"/>
        <v>127.1</v>
      </c>
      <c r="O16" s="77">
        <f t="shared" si="3"/>
        <v>126.48</v>
      </c>
      <c r="P16" s="79">
        <f t="shared" si="4"/>
        <v>2450.56</v>
      </c>
      <c r="Q16" s="79">
        <f t="shared" si="5"/>
        <v>3181.67</v>
      </c>
      <c r="R16" s="79">
        <f t="shared" si="6"/>
        <v>2876.18</v>
      </c>
      <c r="T16" s="83"/>
      <c r="U16" s="83"/>
      <c r="V16" s="83"/>
      <c r="W16" s="3"/>
    </row>
    <row r="17" spans="1:23" ht="15">
      <c r="A17" s="4" t="s">
        <v>0</v>
      </c>
      <c r="B17" s="4" t="s">
        <v>16</v>
      </c>
      <c r="C17" s="35" t="s">
        <v>10</v>
      </c>
      <c r="D17" s="75">
        <v>193856</v>
      </c>
      <c r="E17" s="74">
        <v>19917</v>
      </c>
      <c r="F17" s="75">
        <f t="shared" si="0"/>
        <v>211035</v>
      </c>
      <c r="G17" s="75">
        <v>211032</v>
      </c>
      <c r="H17" s="74">
        <v>22887</v>
      </c>
      <c r="I17" s="75">
        <v>243181</v>
      </c>
      <c r="J17" s="75">
        <v>222032</v>
      </c>
      <c r="K17" s="74">
        <v>22919</v>
      </c>
      <c r="L17" s="75">
        <v>266442</v>
      </c>
      <c r="M17" s="79">
        <f t="shared" si="1"/>
        <v>-8.14</v>
      </c>
      <c r="N17" s="77">
        <f t="shared" si="2"/>
        <v>-12.98</v>
      </c>
      <c r="O17" s="77">
        <f t="shared" si="3"/>
        <v>-13.22</v>
      </c>
      <c r="P17" s="79">
        <f t="shared" si="4"/>
        <v>-12.69</v>
      </c>
      <c r="Q17" s="79">
        <f t="shared" si="5"/>
        <v>-13.1</v>
      </c>
      <c r="R17" s="79">
        <f t="shared" si="6"/>
        <v>-20.8</v>
      </c>
      <c r="T17" s="83"/>
      <c r="U17" s="83"/>
      <c r="V17" s="83"/>
      <c r="W17" s="3"/>
    </row>
    <row r="18" spans="1:23" ht="15">
      <c r="A18" s="4" t="s">
        <v>0</v>
      </c>
      <c r="B18" s="4" t="s">
        <v>17</v>
      </c>
      <c r="C18" s="35" t="s">
        <v>10</v>
      </c>
      <c r="D18" s="75">
        <v>1217</v>
      </c>
      <c r="E18" s="74">
        <v>73</v>
      </c>
      <c r="F18" s="75">
        <f t="shared" si="0"/>
        <v>773</v>
      </c>
      <c r="G18" s="75">
        <v>1172</v>
      </c>
      <c r="H18" s="74">
        <v>84</v>
      </c>
      <c r="I18" s="75">
        <v>893</v>
      </c>
      <c r="J18" s="75">
        <v>3223</v>
      </c>
      <c r="K18" s="84">
        <v>211</v>
      </c>
      <c r="L18" s="75">
        <v>2451</v>
      </c>
      <c r="M18" s="79">
        <f t="shared" si="1"/>
        <v>3.84</v>
      </c>
      <c r="N18" s="77">
        <f t="shared" si="2"/>
        <v>-13.1</v>
      </c>
      <c r="O18" s="77">
        <f t="shared" si="3"/>
        <v>-13.44</v>
      </c>
      <c r="P18" s="79">
        <f t="shared" si="4"/>
        <v>-62.24</v>
      </c>
      <c r="Q18" s="79">
        <f t="shared" si="5"/>
        <v>-65.4</v>
      </c>
      <c r="R18" s="79">
        <f t="shared" si="6"/>
        <v>-68.46</v>
      </c>
      <c r="T18" s="83"/>
      <c r="U18" s="83"/>
      <c r="V18" s="83"/>
      <c r="W18" s="3"/>
    </row>
    <row r="19" spans="1:23" ht="15">
      <c r="A19" s="4" t="s">
        <v>0</v>
      </c>
      <c r="B19" s="4" t="s">
        <v>96</v>
      </c>
      <c r="C19" s="35" t="s">
        <v>10</v>
      </c>
      <c r="D19" s="75">
        <v>81813</v>
      </c>
      <c r="E19" s="74">
        <v>5392</v>
      </c>
      <c r="F19" s="75">
        <f t="shared" si="0"/>
        <v>57132</v>
      </c>
      <c r="G19" s="75">
        <v>83615</v>
      </c>
      <c r="H19" s="74">
        <v>5242</v>
      </c>
      <c r="I19" s="75">
        <v>55698</v>
      </c>
      <c r="J19" s="75">
        <v>87079</v>
      </c>
      <c r="K19" s="74">
        <v>4669</v>
      </c>
      <c r="L19" s="75">
        <v>54274</v>
      </c>
      <c r="M19" s="79">
        <f t="shared" si="1"/>
        <v>-2.16</v>
      </c>
      <c r="N19" s="77">
        <f t="shared" si="2"/>
        <v>2.86</v>
      </c>
      <c r="O19" s="77">
        <f t="shared" si="3"/>
        <v>2.57</v>
      </c>
      <c r="P19" s="79">
        <f t="shared" si="4"/>
        <v>-6.05</v>
      </c>
      <c r="Q19" s="79">
        <f t="shared" si="5"/>
        <v>15.49</v>
      </c>
      <c r="R19" s="79">
        <f t="shared" si="6"/>
        <v>5.27</v>
      </c>
      <c r="T19" s="83"/>
      <c r="U19" s="83"/>
      <c r="V19" s="83"/>
      <c r="W19" s="3"/>
    </row>
    <row r="20" spans="1:22" ht="15">
      <c r="A20" s="4"/>
      <c r="B20" s="4" t="s">
        <v>18</v>
      </c>
      <c r="C20" s="35"/>
      <c r="D20" s="85"/>
      <c r="E20" s="74">
        <v>8718</v>
      </c>
      <c r="F20" s="75">
        <f t="shared" si="0"/>
        <v>92373</v>
      </c>
      <c r="G20" s="85"/>
      <c r="H20" s="74">
        <v>4751</v>
      </c>
      <c r="I20" s="75">
        <v>50481</v>
      </c>
      <c r="J20" s="85"/>
      <c r="K20" s="74">
        <v>6759</v>
      </c>
      <c r="L20" s="75">
        <v>78578</v>
      </c>
      <c r="M20" s="79"/>
      <c r="N20" s="77">
        <f>ROUND(E20/H20*100-100,2)</f>
        <v>83.5</v>
      </c>
      <c r="O20" s="77">
        <f>ROUND(F20/I20*100-100,2)</f>
        <v>82.99</v>
      </c>
      <c r="P20" s="79"/>
      <c r="Q20" s="79">
        <f>ROUND(E20/K20*100-100,2)</f>
        <v>28.98</v>
      </c>
      <c r="R20" s="79">
        <f>ROUND(F20/L20*100-100,2)</f>
        <v>17.56</v>
      </c>
      <c r="T20" s="86"/>
      <c r="U20" s="83"/>
      <c r="V20" s="83"/>
    </row>
    <row r="21" spans="1:22" ht="15">
      <c r="A21" s="4"/>
      <c r="B21" s="4"/>
      <c r="C21" s="35"/>
      <c r="D21" s="75"/>
      <c r="E21" s="74"/>
      <c r="F21" s="75"/>
      <c r="G21" s="75"/>
      <c r="H21" s="74"/>
      <c r="I21" s="75"/>
      <c r="J21" s="75"/>
      <c r="K21" s="75"/>
      <c r="L21" s="75"/>
      <c r="M21" s="79"/>
      <c r="N21" s="77"/>
      <c r="O21" s="77"/>
      <c r="P21" s="79"/>
      <c r="Q21" s="79"/>
      <c r="R21" s="79"/>
      <c r="T21" s="86"/>
      <c r="U21" s="83"/>
      <c r="V21" s="83"/>
    </row>
    <row r="22" spans="1:22" ht="15">
      <c r="A22" s="4" t="s">
        <v>19</v>
      </c>
      <c r="B22" s="4" t="s">
        <v>20</v>
      </c>
      <c r="C22" s="35" t="s">
        <v>7</v>
      </c>
      <c r="D22" s="81"/>
      <c r="E22" s="75">
        <f>SUM(E23:E28,E31:E32)</f>
        <v>43909</v>
      </c>
      <c r="F22" s="75">
        <f>SUM(F23:F28,F31:F32)</f>
        <v>465247</v>
      </c>
      <c r="G22" s="82"/>
      <c r="H22" s="75">
        <f>SUM(H23:H28,H31:H32)</f>
        <v>52474</v>
      </c>
      <c r="I22" s="75">
        <f>SUM(I23:I28,I31:I32)</f>
        <v>557552</v>
      </c>
      <c r="J22" s="82"/>
      <c r="K22" s="75">
        <f>SUM(K23:K28,K31:K32)</f>
        <v>33662</v>
      </c>
      <c r="L22" s="75">
        <f>SUM(L23:L28,L31:L32)</f>
        <v>391334</v>
      </c>
      <c r="M22" s="78" t="s">
        <v>8</v>
      </c>
      <c r="N22" s="77">
        <f>ROUND(E22/H22*100-100,2)</f>
        <v>-16.32</v>
      </c>
      <c r="O22" s="77">
        <f>ROUND(F22/I22*100-100,2)</f>
        <v>-16.56</v>
      </c>
      <c r="P22" s="78" t="s">
        <v>8</v>
      </c>
      <c r="Q22" s="79">
        <f>ROUND(E22/K22*100-100,2)</f>
        <v>30.44</v>
      </c>
      <c r="R22" s="79">
        <f>ROUND(F22/L22*100-100,2)</f>
        <v>18.89</v>
      </c>
      <c r="T22" s="86"/>
      <c r="U22" s="83"/>
      <c r="V22" s="83"/>
    </row>
    <row r="23" spans="1:22" ht="15">
      <c r="A23" s="4" t="s">
        <v>0</v>
      </c>
      <c r="B23" s="4" t="s">
        <v>21</v>
      </c>
      <c r="C23" s="35" t="s">
        <v>7</v>
      </c>
      <c r="D23" s="81"/>
      <c r="E23" s="74">
        <v>9461</v>
      </c>
      <c r="F23" s="75">
        <f>ROUND(E23/94.377875*1000,0)</f>
        <v>100246</v>
      </c>
      <c r="G23" s="82"/>
      <c r="H23" s="74">
        <v>8284</v>
      </c>
      <c r="I23" s="75">
        <v>88020</v>
      </c>
      <c r="J23" s="82"/>
      <c r="K23" s="75">
        <v>5565</v>
      </c>
      <c r="L23" s="75">
        <v>64694</v>
      </c>
      <c r="M23" s="78" t="s">
        <v>8</v>
      </c>
      <c r="N23" s="77">
        <f aca="true" t="shared" si="7" ref="N23:N32">ROUND(E23/H23*100-100,2)</f>
        <v>14.21</v>
      </c>
      <c r="O23" s="77">
        <f aca="true" t="shared" si="8" ref="O23:O32">ROUND(F23/I23*100-100,2)</f>
        <v>13.89</v>
      </c>
      <c r="P23" s="78" t="s">
        <v>8</v>
      </c>
      <c r="Q23" s="79">
        <f aca="true" t="shared" si="9" ref="Q23:Q32">ROUND(E23/K23*100-100,2)</f>
        <v>70.01</v>
      </c>
      <c r="R23" s="79">
        <f aca="true" t="shared" si="10" ref="R23:R32">ROUND(F23/L23*100-100,2)</f>
        <v>54.95</v>
      </c>
      <c r="T23" s="86"/>
      <c r="U23" s="83"/>
      <c r="V23" s="83"/>
    </row>
    <row r="24" spans="1:22" ht="15">
      <c r="A24" s="4" t="s">
        <v>0</v>
      </c>
      <c r="B24" s="4" t="s">
        <v>22</v>
      </c>
      <c r="C24" s="35" t="s">
        <v>7</v>
      </c>
      <c r="D24" s="81"/>
      <c r="E24" s="74">
        <v>1839</v>
      </c>
      <c r="F24" s="75">
        <f>ROUND(E24/94.377875*1000,0)</f>
        <v>19485</v>
      </c>
      <c r="G24" s="82"/>
      <c r="H24" s="74">
        <v>1804</v>
      </c>
      <c r="I24" s="75">
        <v>19168</v>
      </c>
      <c r="J24" s="82"/>
      <c r="K24" s="75">
        <v>1849</v>
      </c>
      <c r="L24" s="75">
        <v>21492</v>
      </c>
      <c r="M24" s="78" t="s">
        <v>8</v>
      </c>
      <c r="N24" s="77">
        <f t="shared" si="7"/>
        <v>1.94</v>
      </c>
      <c r="O24" s="77">
        <f t="shared" si="8"/>
        <v>1.65</v>
      </c>
      <c r="P24" s="78" t="s">
        <v>8</v>
      </c>
      <c r="Q24" s="79">
        <f t="shared" si="9"/>
        <v>-0.54</v>
      </c>
      <c r="R24" s="79">
        <f t="shared" si="10"/>
        <v>-9.34</v>
      </c>
      <c r="T24" s="86"/>
      <c r="U24" s="83"/>
      <c r="V24" s="83"/>
    </row>
    <row r="25" spans="1:22" ht="15">
      <c r="A25" s="4" t="s">
        <v>0</v>
      </c>
      <c r="B25" s="4" t="s">
        <v>23</v>
      </c>
      <c r="C25" s="35" t="s">
        <v>7</v>
      </c>
      <c r="D25" s="81"/>
      <c r="E25" s="74">
        <v>2441</v>
      </c>
      <c r="F25" s="75">
        <f>ROUND(E25/94.377875*1000,0)</f>
        <v>25864</v>
      </c>
      <c r="G25" s="82"/>
      <c r="H25" s="74">
        <v>5435</v>
      </c>
      <c r="I25" s="75">
        <v>57748</v>
      </c>
      <c r="J25" s="82"/>
      <c r="K25" s="75">
        <v>2124</v>
      </c>
      <c r="L25" s="75">
        <v>24691</v>
      </c>
      <c r="M25" s="78" t="s">
        <v>8</v>
      </c>
      <c r="N25" s="77">
        <f t="shared" si="7"/>
        <v>-55.09</v>
      </c>
      <c r="O25" s="77">
        <f t="shared" si="8"/>
        <v>-55.21</v>
      </c>
      <c r="P25" s="78" t="s">
        <v>8</v>
      </c>
      <c r="Q25" s="79">
        <f t="shared" si="9"/>
        <v>14.92</v>
      </c>
      <c r="R25" s="79">
        <f t="shared" si="10"/>
        <v>4.75</v>
      </c>
      <c r="T25" s="86"/>
      <c r="U25" s="83"/>
      <c r="V25" s="83"/>
    </row>
    <row r="26" spans="1:22" ht="15">
      <c r="A26" s="4" t="s">
        <v>0</v>
      </c>
      <c r="B26" s="4" t="s">
        <v>24</v>
      </c>
      <c r="C26" s="35" t="s">
        <v>7</v>
      </c>
      <c r="D26" s="81"/>
      <c r="E26" s="74">
        <v>1230</v>
      </c>
      <c r="F26" s="75">
        <f>ROUND(E26/94.377875*1000,0)</f>
        <v>13033</v>
      </c>
      <c r="G26" s="82"/>
      <c r="H26" s="74">
        <v>1058</v>
      </c>
      <c r="I26" s="75">
        <v>11242</v>
      </c>
      <c r="J26" s="82"/>
      <c r="K26" s="75">
        <v>1195</v>
      </c>
      <c r="L26" s="75">
        <v>13897</v>
      </c>
      <c r="M26" s="78" t="s">
        <v>8</v>
      </c>
      <c r="N26" s="77">
        <f t="shared" si="7"/>
        <v>16.26</v>
      </c>
      <c r="O26" s="77">
        <f t="shared" si="8"/>
        <v>15.93</v>
      </c>
      <c r="P26" s="78" t="s">
        <v>8</v>
      </c>
      <c r="Q26" s="79">
        <f t="shared" si="9"/>
        <v>2.93</v>
      </c>
      <c r="R26" s="79">
        <f t="shared" si="10"/>
        <v>-6.22</v>
      </c>
      <c r="T26" s="86"/>
      <c r="U26" s="83"/>
      <c r="V26" s="83"/>
    </row>
    <row r="27" spans="1:22" ht="15">
      <c r="A27" s="4" t="s">
        <v>0</v>
      </c>
      <c r="B27" s="4" t="s">
        <v>25</v>
      </c>
      <c r="C27" s="35" t="s">
        <v>7</v>
      </c>
      <c r="D27" s="81"/>
      <c r="E27" s="74">
        <v>5507</v>
      </c>
      <c r="F27" s="75">
        <f>ROUND(E27/94.377875*1000,0)</f>
        <v>58351</v>
      </c>
      <c r="G27" s="82"/>
      <c r="H27" s="74">
        <v>6156</v>
      </c>
      <c r="I27" s="75">
        <v>65409</v>
      </c>
      <c r="J27" s="82"/>
      <c r="K27" s="75">
        <v>4208</v>
      </c>
      <c r="L27" s="75">
        <v>48921</v>
      </c>
      <c r="M27" s="78" t="s">
        <v>8</v>
      </c>
      <c r="N27" s="77">
        <f t="shared" si="7"/>
        <v>-10.54</v>
      </c>
      <c r="O27" s="77">
        <f t="shared" si="8"/>
        <v>-10.79</v>
      </c>
      <c r="P27" s="78" t="s">
        <v>8</v>
      </c>
      <c r="Q27" s="79">
        <f t="shared" si="9"/>
        <v>30.87</v>
      </c>
      <c r="R27" s="79">
        <f t="shared" si="10"/>
        <v>19.28</v>
      </c>
      <c r="T27" s="86"/>
      <c r="U27" s="83"/>
      <c r="V27" s="83"/>
    </row>
    <row r="28" spans="1:22" ht="15">
      <c r="A28" s="4" t="s">
        <v>0</v>
      </c>
      <c r="B28" s="4" t="s">
        <v>26</v>
      </c>
      <c r="C28" s="35" t="s">
        <v>7</v>
      </c>
      <c r="D28" s="81"/>
      <c r="E28" s="75">
        <f>SUM(E29:E30)</f>
        <v>10606</v>
      </c>
      <c r="F28" s="75">
        <f>SUM(F29:F30)</f>
        <v>112378</v>
      </c>
      <c r="G28" s="82"/>
      <c r="H28" s="75">
        <f>SUM(H29:H30)</f>
        <v>9099</v>
      </c>
      <c r="I28" s="75">
        <f>SUM(I29:I30)</f>
        <v>96680</v>
      </c>
      <c r="J28" s="75"/>
      <c r="K28" s="75">
        <f>SUM(K29:K30)</f>
        <v>8556</v>
      </c>
      <c r="L28" s="75">
        <f>SUM(L29:L30)</f>
        <v>99470</v>
      </c>
      <c r="M28" s="78" t="s">
        <v>8</v>
      </c>
      <c r="N28" s="77">
        <f t="shared" si="7"/>
        <v>16.56</v>
      </c>
      <c r="O28" s="77">
        <f t="shared" si="8"/>
        <v>16.24</v>
      </c>
      <c r="P28" s="78" t="s">
        <v>8</v>
      </c>
      <c r="Q28" s="79">
        <f t="shared" si="9"/>
        <v>23.96</v>
      </c>
      <c r="R28" s="79">
        <f t="shared" si="10"/>
        <v>12.98</v>
      </c>
      <c r="T28" s="86"/>
      <c r="U28" s="83"/>
      <c r="V28" s="83"/>
    </row>
    <row r="29" spans="1:22" ht="15">
      <c r="A29" s="4"/>
      <c r="B29" s="4" t="s">
        <v>27</v>
      </c>
      <c r="C29" s="35" t="s">
        <v>7</v>
      </c>
      <c r="D29" s="81"/>
      <c r="E29" s="74">
        <v>4970</v>
      </c>
      <c r="F29" s="75">
        <f>ROUND(E29/94.377875*1000,0)</f>
        <v>52661</v>
      </c>
      <c r="G29" s="82"/>
      <c r="H29" s="74">
        <v>5287</v>
      </c>
      <c r="I29" s="75">
        <v>56176</v>
      </c>
      <c r="J29" s="82"/>
      <c r="K29" s="75">
        <v>4237</v>
      </c>
      <c r="L29" s="75">
        <v>49261</v>
      </c>
      <c r="M29" s="78" t="s">
        <v>8</v>
      </c>
      <c r="N29" s="77">
        <f t="shared" si="7"/>
        <v>-6</v>
      </c>
      <c r="O29" s="77">
        <f t="shared" si="8"/>
        <v>-6.26</v>
      </c>
      <c r="P29" s="78" t="s">
        <v>8</v>
      </c>
      <c r="Q29" s="79">
        <f t="shared" si="9"/>
        <v>17.3</v>
      </c>
      <c r="R29" s="79">
        <f t="shared" si="10"/>
        <v>6.9</v>
      </c>
      <c r="T29" s="86"/>
      <c r="U29" s="83"/>
      <c r="V29" s="83"/>
    </row>
    <row r="30" spans="1:22" ht="15">
      <c r="A30" s="4"/>
      <c r="B30" s="4" t="s">
        <v>28</v>
      </c>
      <c r="C30" s="35" t="s">
        <v>7</v>
      </c>
      <c r="D30" s="81"/>
      <c r="E30" s="74">
        <v>5636</v>
      </c>
      <c r="F30" s="75">
        <f>ROUND(E30/94.377875*1000,0)</f>
        <v>59717</v>
      </c>
      <c r="G30" s="82"/>
      <c r="H30" s="74">
        <v>3812</v>
      </c>
      <c r="I30" s="75">
        <v>40504</v>
      </c>
      <c r="J30" s="82"/>
      <c r="K30" s="75">
        <v>4319</v>
      </c>
      <c r="L30" s="75">
        <v>50209</v>
      </c>
      <c r="M30" s="78" t="s">
        <v>8</v>
      </c>
      <c r="N30" s="77">
        <f t="shared" si="7"/>
        <v>47.85</v>
      </c>
      <c r="O30" s="77">
        <f t="shared" si="8"/>
        <v>47.43</v>
      </c>
      <c r="P30" s="78" t="s">
        <v>8</v>
      </c>
      <c r="Q30" s="79">
        <f t="shared" si="9"/>
        <v>30.49</v>
      </c>
      <c r="R30" s="79">
        <f t="shared" si="10"/>
        <v>18.94</v>
      </c>
      <c r="T30" s="86"/>
      <c r="U30" s="83"/>
      <c r="V30" s="83"/>
    </row>
    <row r="31" spans="1:22" ht="15">
      <c r="A31" s="4" t="s">
        <v>0</v>
      </c>
      <c r="B31" s="4" t="s">
        <v>29</v>
      </c>
      <c r="C31" s="35" t="s">
        <v>7</v>
      </c>
      <c r="D31" s="81"/>
      <c r="E31" s="74">
        <v>2163</v>
      </c>
      <c r="F31" s="75">
        <f>ROUND(E31/94.377875*1000,0)</f>
        <v>22919</v>
      </c>
      <c r="G31" s="82"/>
      <c r="H31" s="74">
        <v>1356</v>
      </c>
      <c r="I31" s="75">
        <v>14408</v>
      </c>
      <c r="J31" s="82"/>
      <c r="K31" s="75">
        <v>1231</v>
      </c>
      <c r="L31" s="75">
        <v>14313</v>
      </c>
      <c r="M31" s="78" t="s">
        <v>8</v>
      </c>
      <c r="N31" s="77">
        <f t="shared" si="7"/>
        <v>59.51</v>
      </c>
      <c r="O31" s="77">
        <f t="shared" si="8"/>
        <v>59.07</v>
      </c>
      <c r="P31" s="78" t="s">
        <v>8</v>
      </c>
      <c r="Q31" s="79">
        <f t="shared" si="9"/>
        <v>75.71</v>
      </c>
      <c r="R31" s="79">
        <f t="shared" si="10"/>
        <v>60.13</v>
      </c>
      <c r="T31" s="86"/>
      <c r="U31" s="83"/>
      <c r="V31" s="83"/>
    </row>
    <row r="32" spans="2:22" ht="15">
      <c r="B32" s="4" t="s">
        <v>30</v>
      </c>
      <c r="C32" s="35" t="s">
        <v>7</v>
      </c>
      <c r="D32" s="81"/>
      <c r="E32" s="74">
        <v>10662</v>
      </c>
      <c r="F32" s="75">
        <f>ROUND(E32/94.377875*1000,0)</f>
        <v>112971</v>
      </c>
      <c r="G32" s="82"/>
      <c r="H32" s="74">
        <v>19282</v>
      </c>
      <c r="I32" s="75">
        <v>204877</v>
      </c>
      <c r="J32" s="82"/>
      <c r="K32" s="75">
        <v>8934</v>
      </c>
      <c r="L32" s="75">
        <v>103856</v>
      </c>
      <c r="M32" s="78" t="s">
        <v>8</v>
      </c>
      <c r="N32" s="77">
        <f t="shared" si="7"/>
        <v>-44.7</v>
      </c>
      <c r="O32" s="77">
        <f t="shared" si="8"/>
        <v>-44.86</v>
      </c>
      <c r="P32" s="78" t="s">
        <v>8</v>
      </c>
      <c r="Q32" s="79">
        <f t="shared" si="9"/>
        <v>19.34</v>
      </c>
      <c r="R32" s="79">
        <f t="shared" si="10"/>
        <v>8.78</v>
      </c>
      <c r="T32" s="86"/>
      <c r="U32" s="83"/>
      <c r="V32" s="83"/>
    </row>
    <row r="33" spans="2:22" ht="15">
      <c r="B33" s="4"/>
      <c r="C33" s="35"/>
      <c r="D33" s="81"/>
      <c r="E33" s="74"/>
      <c r="F33" s="75"/>
      <c r="G33" s="82"/>
      <c r="H33" s="74"/>
      <c r="I33" s="75"/>
      <c r="J33" s="82"/>
      <c r="K33" s="75"/>
      <c r="L33" s="75"/>
      <c r="M33" s="78"/>
      <c r="N33" s="77"/>
      <c r="O33" s="77"/>
      <c r="P33" s="78"/>
      <c r="Q33" s="79"/>
      <c r="R33" s="79"/>
      <c r="T33" s="86"/>
      <c r="U33" s="83"/>
      <c r="V33" s="83"/>
    </row>
    <row r="34" spans="1:22" ht="15">
      <c r="A34" s="1" t="s">
        <v>31</v>
      </c>
      <c r="B34" s="4" t="s">
        <v>32</v>
      </c>
      <c r="C34" s="35"/>
      <c r="D34" s="81"/>
      <c r="E34" s="75">
        <f>SUM(E35,E46,E47)</f>
        <v>15697</v>
      </c>
      <c r="F34" s="75">
        <f>SUM(F35,F46,F47)</f>
        <v>166322</v>
      </c>
      <c r="G34" s="82"/>
      <c r="H34" s="75">
        <f>SUM(H35,H46,H47)</f>
        <v>20076</v>
      </c>
      <c r="I34" s="75">
        <f>SUM(I35,I46,I47)</f>
        <v>213314</v>
      </c>
      <c r="J34" s="82"/>
      <c r="K34" s="75">
        <f>SUM(K35,K46,K47)</f>
        <v>12241</v>
      </c>
      <c r="L34" s="75">
        <f>SUM(L35,L46,L47)</f>
        <v>142292</v>
      </c>
      <c r="M34" s="78" t="s">
        <v>8</v>
      </c>
      <c r="N34" s="77">
        <f>ROUND(E34/H34*100-100,2)</f>
        <v>-21.81</v>
      </c>
      <c r="O34" s="77">
        <f>ROUND(F34/I34*100-100,2)</f>
        <v>-22.03</v>
      </c>
      <c r="P34" s="78" t="s">
        <v>8</v>
      </c>
      <c r="Q34" s="79">
        <f>ROUND(E34/K34*100-100,2)</f>
        <v>28.23</v>
      </c>
      <c r="R34" s="79">
        <f>ROUND(F34/L34*100-100,2)</f>
        <v>16.89</v>
      </c>
      <c r="T34" s="86"/>
      <c r="U34" s="83"/>
      <c r="V34" s="83"/>
    </row>
    <row r="35" spans="2:22" ht="15">
      <c r="B35" s="4" t="s">
        <v>33</v>
      </c>
      <c r="C35" s="35" t="s">
        <v>7</v>
      </c>
      <c r="D35" s="81"/>
      <c r="E35" s="75">
        <f>SUM(E36,E40,E44,E45)</f>
        <v>12764</v>
      </c>
      <c r="F35" s="75">
        <f>SUM(F36,F40,F44,F45)</f>
        <v>135245</v>
      </c>
      <c r="G35" s="82"/>
      <c r="H35" s="75">
        <f>SUM(H36,H40,H44,H45)</f>
        <v>19269</v>
      </c>
      <c r="I35" s="75">
        <f>SUM(I36,I40,I44,I45)</f>
        <v>204739</v>
      </c>
      <c r="J35" s="82"/>
      <c r="K35" s="75">
        <f>SUM(K36,K40,K44,K45)</f>
        <v>9690</v>
      </c>
      <c r="L35" s="75">
        <f>SUM(L36,L40,L44,L45)</f>
        <v>112646</v>
      </c>
      <c r="M35" s="78" t="s">
        <v>8</v>
      </c>
      <c r="N35" s="77">
        <f aca="true" t="shared" si="11" ref="N35:N47">ROUND(E35/H35*100-100,2)</f>
        <v>-33.76</v>
      </c>
      <c r="O35" s="77">
        <f aca="true" t="shared" si="12" ref="O35:O47">ROUND(F35/I35*100-100,2)</f>
        <v>-33.94</v>
      </c>
      <c r="P35" s="78" t="s">
        <v>8</v>
      </c>
      <c r="Q35" s="79">
        <f aca="true" t="shared" si="13" ref="Q35:Q47">ROUND(E35/K35*100-100,2)</f>
        <v>31.72</v>
      </c>
      <c r="R35" s="79">
        <f aca="true" t="shared" si="14" ref="R35:R47">ROUND(F35/L35*100-100,2)</f>
        <v>20.06</v>
      </c>
      <c r="T35" s="86"/>
      <c r="U35" s="83"/>
      <c r="V35" s="83"/>
    </row>
    <row r="36" spans="2:22" ht="15">
      <c r="B36" s="4" t="s">
        <v>34</v>
      </c>
      <c r="C36" s="35" t="s">
        <v>7</v>
      </c>
      <c r="D36" s="81"/>
      <c r="E36" s="75">
        <f>SUM(E37:E39)</f>
        <v>4174</v>
      </c>
      <c r="F36" s="75">
        <f>SUM(F37:F39)</f>
        <v>44227</v>
      </c>
      <c r="G36" s="82"/>
      <c r="H36" s="75">
        <f>SUM(H37:H39)</f>
        <v>5150</v>
      </c>
      <c r="I36" s="75">
        <f>SUM(I37:I39)</f>
        <v>54720</v>
      </c>
      <c r="J36" s="82"/>
      <c r="K36" s="75">
        <f>SUM(K37:K39)</f>
        <v>2743</v>
      </c>
      <c r="L36" s="75">
        <f>SUM(L37:L39)</f>
        <v>31887</v>
      </c>
      <c r="M36" s="78" t="s">
        <v>8</v>
      </c>
      <c r="N36" s="77">
        <f t="shared" si="11"/>
        <v>-18.95</v>
      </c>
      <c r="O36" s="77">
        <f t="shared" si="12"/>
        <v>-19.18</v>
      </c>
      <c r="P36" s="78" t="s">
        <v>8</v>
      </c>
      <c r="Q36" s="79">
        <f t="shared" si="13"/>
        <v>52.17</v>
      </c>
      <c r="R36" s="79">
        <f t="shared" si="14"/>
        <v>38.7</v>
      </c>
      <c r="T36" s="86"/>
      <c r="U36" s="83"/>
      <c r="V36" s="83"/>
    </row>
    <row r="37" spans="2:22" ht="15">
      <c r="B37" s="4" t="s">
        <v>35</v>
      </c>
      <c r="C37" s="35" t="s">
        <v>7</v>
      </c>
      <c r="D37" s="81"/>
      <c r="E37" s="74">
        <v>873</v>
      </c>
      <c r="F37" s="75">
        <f>ROUND(E37/94.377875*1000,0)</f>
        <v>9250</v>
      </c>
      <c r="G37" s="82"/>
      <c r="H37" s="74">
        <v>1406</v>
      </c>
      <c r="I37" s="75">
        <v>14939</v>
      </c>
      <c r="J37" s="82"/>
      <c r="K37" s="75">
        <v>737</v>
      </c>
      <c r="L37" s="75">
        <v>8570</v>
      </c>
      <c r="M37" s="78" t="s">
        <v>8</v>
      </c>
      <c r="N37" s="77">
        <f t="shared" si="11"/>
        <v>-37.91</v>
      </c>
      <c r="O37" s="77">
        <f t="shared" si="12"/>
        <v>-38.08</v>
      </c>
      <c r="P37" s="78" t="s">
        <v>8</v>
      </c>
      <c r="Q37" s="79">
        <f t="shared" si="13"/>
        <v>18.45</v>
      </c>
      <c r="R37" s="79">
        <f t="shared" si="14"/>
        <v>7.93</v>
      </c>
      <c r="T37" s="86"/>
      <c r="U37" s="83"/>
      <c r="V37" s="83"/>
    </row>
    <row r="38" spans="2:22" ht="15">
      <c r="B38" s="4" t="s">
        <v>36</v>
      </c>
      <c r="C38" s="35" t="s">
        <v>7</v>
      </c>
      <c r="D38" s="81"/>
      <c r="E38" s="74">
        <v>3293</v>
      </c>
      <c r="F38" s="75">
        <f>ROUND(E38/94.377875*1000,0)</f>
        <v>34892</v>
      </c>
      <c r="G38" s="82"/>
      <c r="H38" s="74">
        <v>3717</v>
      </c>
      <c r="I38" s="75">
        <v>39494</v>
      </c>
      <c r="J38" s="82"/>
      <c r="K38" s="75">
        <v>2002</v>
      </c>
      <c r="L38" s="75">
        <v>23275</v>
      </c>
      <c r="M38" s="78" t="s">
        <v>8</v>
      </c>
      <c r="N38" s="77">
        <f t="shared" si="11"/>
        <v>-11.41</v>
      </c>
      <c r="O38" s="77">
        <f t="shared" si="12"/>
        <v>-11.65</v>
      </c>
      <c r="P38" s="78" t="s">
        <v>8</v>
      </c>
      <c r="Q38" s="79">
        <f t="shared" si="13"/>
        <v>64.49</v>
      </c>
      <c r="R38" s="79">
        <f t="shared" si="14"/>
        <v>49.91</v>
      </c>
      <c r="T38" s="86"/>
      <c r="U38" s="83"/>
      <c r="V38" s="83"/>
    </row>
    <row r="39" spans="2:22" ht="15">
      <c r="B39" s="4" t="s">
        <v>37</v>
      </c>
      <c r="C39" s="35" t="s">
        <v>7</v>
      </c>
      <c r="D39" s="81"/>
      <c r="E39" s="87">
        <v>8</v>
      </c>
      <c r="F39" s="75">
        <f>ROUND(E39/94.377875*1000,0)</f>
        <v>85</v>
      </c>
      <c r="G39" s="82"/>
      <c r="H39" s="74">
        <v>27</v>
      </c>
      <c r="I39" s="75">
        <v>287</v>
      </c>
      <c r="J39" s="82"/>
      <c r="K39" s="75">
        <v>4</v>
      </c>
      <c r="L39" s="75">
        <v>42</v>
      </c>
      <c r="M39" s="78" t="s">
        <v>8</v>
      </c>
      <c r="N39" s="77">
        <f t="shared" si="11"/>
        <v>-70.37</v>
      </c>
      <c r="O39" s="77">
        <f t="shared" si="12"/>
        <v>-70.38</v>
      </c>
      <c r="P39" s="78" t="s">
        <v>8</v>
      </c>
      <c r="Q39" s="79">
        <f t="shared" si="13"/>
        <v>100</v>
      </c>
      <c r="R39" s="79">
        <f t="shared" si="14"/>
        <v>102.38</v>
      </c>
      <c r="T39" s="86"/>
      <c r="U39" s="83"/>
      <c r="V39" s="83"/>
    </row>
    <row r="40" spans="2:22" ht="15">
      <c r="B40" s="4" t="s">
        <v>38</v>
      </c>
      <c r="C40" s="35" t="s">
        <v>7</v>
      </c>
      <c r="D40" s="81"/>
      <c r="E40" s="75">
        <f>SUM(E41:E43)</f>
        <v>5527</v>
      </c>
      <c r="F40" s="75">
        <f>SUM(F41:F43)</f>
        <v>58563</v>
      </c>
      <c r="G40" s="82"/>
      <c r="H40" s="75">
        <f>SUM(H41:H43)</f>
        <v>10603</v>
      </c>
      <c r="I40" s="75">
        <f>SUM(I41:I43)</f>
        <v>112660</v>
      </c>
      <c r="J40" s="82"/>
      <c r="K40" s="75">
        <f>SUM(K41:K43)</f>
        <v>4117</v>
      </c>
      <c r="L40" s="75">
        <f>SUM(L41:L43)</f>
        <v>47860</v>
      </c>
      <c r="M40" s="78" t="s">
        <v>8</v>
      </c>
      <c r="N40" s="77">
        <f t="shared" si="11"/>
        <v>-47.87</v>
      </c>
      <c r="O40" s="77">
        <f t="shared" si="12"/>
        <v>-48.02</v>
      </c>
      <c r="P40" s="78" t="s">
        <v>8</v>
      </c>
      <c r="Q40" s="79">
        <f t="shared" si="13"/>
        <v>34.25</v>
      </c>
      <c r="R40" s="79">
        <f t="shared" si="14"/>
        <v>22.36</v>
      </c>
      <c r="T40" s="86"/>
      <c r="U40" s="83"/>
      <c r="V40" s="83"/>
    </row>
    <row r="41" spans="2:22" ht="15">
      <c r="B41" s="4" t="s">
        <v>35</v>
      </c>
      <c r="C41" s="35" t="s">
        <v>7</v>
      </c>
      <c r="D41" s="81"/>
      <c r="E41" s="74">
        <v>1804</v>
      </c>
      <c r="F41" s="75">
        <f aca="true" t="shared" si="15" ref="F41:F47">ROUND(E41/94.377875*1000,0)</f>
        <v>19115</v>
      </c>
      <c r="G41" s="82"/>
      <c r="H41" s="74">
        <v>3086</v>
      </c>
      <c r="I41" s="75">
        <v>32790</v>
      </c>
      <c r="J41" s="82"/>
      <c r="K41" s="75">
        <v>761</v>
      </c>
      <c r="L41" s="75">
        <v>8845</v>
      </c>
      <c r="M41" s="78" t="s">
        <v>8</v>
      </c>
      <c r="N41" s="77">
        <f t="shared" si="11"/>
        <v>-41.54</v>
      </c>
      <c r="O41" s="77">
        <f t="shared" si="12"/>
        <v>-41.7</v>
      </c>
      <c r="P41" s="78" t="s">
        <v>8</v>
      </c>
      <c r="Q41" s="79">
        <f t="shared" si="13"/>
        <v>137.06</v>
      </c>
      <c r="R41" s="79">
        <f t="shared" si="14"/>
        <v>116.11</v>
      </c>
      <c r="T41" s="86"/>
      <c r="U41" s="83"/>
      <c r="V41" s="83"/>
    </row>
    <row r="42" spans="2:22" ht="15">
      <c r="B42" s="4" t="s">
        <v>36</v>
      </c>
      <c r="C42" s="35" t="s">
        <v>7</v>
      </c>
      <c r="D42" s="81"/>
      <c r="E42" s="74">
        <v>3136</v>
      </c>
      <c r="F42" s="75">
        <f t="shared" si="15"/>
        <v>33228</v>
      </c>
      <c r="G42" s="82"/>
      <c r="H42" s="74">
        <v>6759</v>
      </c>
      <c r="I42" s="75">
        <v>71816</v>
      </c>
      <c r="J42" s="82"/>
      <c r="K42" s="75">
        <v>2762</v>
      </c>
      <c r="L42" s="75">
        <v>32108</v>
      </c>
      <c r="M42" s="78" t="s">
        <v>8</v>
      </c>
      <c r="N42" s="77">
        <f t="shared" si="11"/>
        <v>-53.6</v>
      </c>
      <c r="O42" s="77">
        <f t="shared" si="12"/>
        <v>-53.73</v>
      </c>
      <c r="P42" s="78" t="s">
        <v>8</v>
      </c>
      <c r="Q42" s="79">
        <f t="shared" si="13"/>
        <v>13.54</v>
      </c>
      <c r="R42" s="79">
        <f t="shared" si="14"/>
        <v>3.49</v>
      </c>
      <c r="T42" s="86"/>
      <c r="U42" s="83"/>
      <c r="V42" s="83"/>
    </row>
    <row r="43" spans="2:22" ht="15">
      <c r="B43" s="4" t="s">
        <v>37</v>
      </c>
      <c r="C43" s="35" t="s">
        <v>7</v>
      </c>
      <c r="D43" s="81"/>
      <c r="E43" s="74">
        <v>587</v>
      </c>
      <c r="F43" s="75">
        <f t="shared" si="15"/>
        <v>6220</v>
      </c>
      <c r="G43" s="82"/>
      <c r="H43" s="74">
        <v>758</v>
      </c>
      <c r="I43" s="75">
        <v>8054</v>
      </c>
      <c r="J43" s="82"/>
      <c r="K43" s="75">
        <v>594</v>
      </c>
      <c r="L43" s="75">
        <v>6907</v>
      </c>
      <c r="M43" s="78" t="s">
        <v>8</v>
      </c>
      <c r="N43" s="77">
        <f t="shared" si="11"/>
        <v>-22.56</v>
      </c>
      <c r="O43" s="77">
        <f t="shared" si="12"/>
        <v>-22.77</v>
      </c>
      <c r="P43" s="78" t="s">
        <v>8</v>
      </c>
      <c r="Q43" s="79">
        <f t="shared" si="13"/>
        <v>-1.18</v>
      </c>
      <c r="R43" s="79">
        <f t="shared" si="14"/>
        <v>-9.95</v>
      </c>
      <c r="T43" s="86"/>
      <c r="U43" s="83"/>
      <c r="V43" s="83"/>
    </row>
    <row r="44" spans="2:22" ht="15">
      <c r="B44" s="4" t="s">
        <v>39</v>
      </c>
      <c r="C44" s="35" t="s">
        <v>7</v>
      </c>
      <c r="D44" s="81"/>
      <c r="E44" s="74">
        <v>1927</v>
      </c>
      <c r="F44" s="75">
        <f t="shared" si="15"/>
        <v>20418</v>
      </c>
      <c r="G44" s="82"/>
      <c r="H44" s="74">
        <v>2635</v>
      </c>
      <c r="I44" s="75">
        <v>27998</v>
      </c>
      <c r="J44" s="82"/>
      <c r="K44" s="75">
        <v>2173</v>
      </c>
      <c r="L44" s="75">
        <v>25261</v>
      </c>
      <c r="M44" s="78" t="s">
        <v>8</v>
      </c>
      <c r="N44" s="77">
        <f t="shared" si="11"/>
        <v>-26.87</v>
      </c>
      <c r="O44" s="77">
        <f t="shared" si="12"/>
        <v>-27.07</v>
      </c>
      <c r="P44" s="78" t="s">
        <v>8</v>
      </c>
      <c r="Q44" s="79">
        <f t="shared" si="13"/>
        <v>-11.32</v>
      </c>
      <c r="R44" s="79">
        <f t="shared" si="14"/>
        <v>-19.17</v>
      </c>
      <c r="T44" s="86"/>
      <c r="U44" s="83"/>
      <c r="V44" s="83"/>
    </row>
    <row r="45" spans="2:22" ht="15">
      <c r="B45" s="4" t="s">
        <v>40</v>
      </c>
      <c r="C45" s="35" t="s">
        <v>7</v>
      </c>
      <c r="D45" s="81"/>
      <c r="E45" s="74">
        <v>1136</v>
      </c>
      <c r="F45" s="75">
        <f t="shared" si="15"/>
        <v>12037</v>
      </c>
      <c r="G45" s="82"/>
      <c r="H45" s="74">
        <v>881</v>
      </c>
      <c r="I45" s="75">
        <v>9361</v>
      </c>
      <c r="J45" s="82"/>
      <c r="K45" s="75">
        <v>657</v>
      </c>
      <c r="L45" s="75">
        <v>7638</v>
      </c>
      <c r="M45" s="78" t="s">
        <v>8</v>
      </c>
      <c r="N45" s="77">
        <f t="shared" si="11"/>
        <v>28.94</v>
      </c>
      <c r="O45" s="77">
        <f t="shared" si="12"/>
        <v>28.59</v>
      </c>
      <c r="P45" s="78" t="s">
        <v>8</v>
      </c>
      <c r="Q45" s="79">
        <f t="shared" si="13"/>
        <v>72.91</v>
      </c>
      <c r="R45" s="79">
        <f t="shared" si="14"/>
        <v>57.59</v>
      </c>
      <c r="T45" s="86"/>
      <c r="U45" s="83"/>
      <c r="V45" s="83"/>
    </row>
    <row r="46" spans="2:22" ht="15">
      <c r="B46" s="4" t="s">
        <v>41</v>
      </c>
      <c r="C46" s="35" t="s">
        <v>7</v>
      </c>
      <c r="D46" s="81"/>
      <c r="E46" s="74">
        <v>393</v>
      </c>
      <c r="F46" s="75">
        <f t="shared" si="15"/>
        <v>4164</v>
      </c>
      <c r="G46" s="82"/>
      <c r="H46" s="74">
        <v>806</v>
      </c>
      <c r="I46" s="75">
        <v>8564</v>
      </c>
      <c r="J46" s="82"/>
      <c r="K46" s="75">
        <v>2519</v>
      </c>
      <c r="L46" s="75">
        <v>29278</v>
      </c>
      <c r="M46" s="78" t="s">
        <v>8</v>
      </c>
      <c r="N46" s="77">
        <f t="shared" si="11"/>
        <v>-51.24</v>
      </c>
      <c r="O46" s="77">
        <f t="shared" si="12"/>
        <v>-51.38</v>
      </c>
      <c r="P46" s="78" t="s">
        <v>8</v>
      </c>
      <c r="Q46" s="79">
        <f t="shared" si="13"/>
        <v>-84.4</v>
      </c>
      <c r="R46" s="79">
        <f t="shared" si="14"/>
        <v>-85.78</v>
      </c>
      <c r="T46" s="86"/>
      <c r="U46" s="83"/>
      <c r="V46" s="83"/>
    </row>
    <row r="47" spans="2:22" ht="15">
      <c r="B47" s="4" t="s">
        <v>42</v>
      </c>
      <c r="C47" s="35" t="s">
        <v>7</v>
      </c>
      <c r="D47" s="81"/>
      <c r="E47" s="74">
        <v>2540</v>
      </c>
      <c r="F47" s="75">
        <f t="shared" si="15"/>
        <v>26913</v>
      </c>
      <c r="G47" s="82"/>
      <c r="H47" s="74">
        <v>1</v>
      </c>
      <c r="I47" s="75">
        <v>11</v>
      </c>
      <c r="J47" s="82"/>
      <c r="K47" s="75">
        <v>32</v>
      </c>
      <c r="L47" s="75">
        <v>368</v>
      </c>
      <c r="M47" s="78" t="s">
        <v>8</v>
      </c>
      <c r="N47" s="77">
        <f t="shared" si="11"/>
        <v>253900</v>
      </c>
      <c r="O47" s="77">
        <f t="shared" si="12"/>
        <v>244563.64</v>
      </c>
      <c r="P47" s="78" t="s">
        <v>8</v>
      </c>
      <c r="Q47" s="79">
        <f t="shared" si="13"/>
        <v>7837.5</v>
      </c>
      <c r="R47" s="79">
        <f t="shared" si="14"/>
        <v>7213.32</v>
      </c>
      <c r="T47" s="86"/>
      <c r="U47" s="83"/>
      <c r="V47" s="83"/>
    </row>
    <row r="48" spans="1:22" ht="15">
      <c r="A48" s="56"/>
      <c r="B48" s="57"/>
      <c r="C48" s="37"/>
      <c r="D48" s="58"/>
      <c r="E48" s="59"/>
      <c r="F48" s="58"/>
      <c r="G48" s="58"/>
      <c r="H48" s="59"/>
      <c r="I48" s="58"/>
      <c r="J48" s="60"/>
      <c r="K48" s="61"/>
      <c r="L48" s="60"/>
      <c r="M48" s="62"/>
      <c r="N48" s="63"/>
      <c r="O48" s="63"/>
      <c r="P48" s="64"/>
      <c r="Q48" s="62"/>
      <c r="R48" s="62"/>
      <c r="T48" s="86"/>
      <c r="U48" s="83"/>
      <c r="V48" s="83"/>
    </row>
    <row r="49" spans="1:22" ht="15">
      <c r="A49" s="38"/>
      <c r="B49" s="4"/>
      <c r="C49" s="35"/>
      <c r="D49" s="34"/>
      <c r="E49" s="39"/>
      <c r="F49" s="34"/>
      <c r="G49" s="34"/>
      <c r="H49" s="39"/>
      <c r="I49" s="34"/>
      <c r="J49" s="40"/>
      <c r="K49" s="41"/>
      <c r="L49" s="40"/>
      <c r="M49" s="33"/>
      <c r="N49" s="49"/>
      <c r="O49" s="49"/>
      <c r="P49" s="33" t="s">
        <v>43</v>
      </c>
      <c r="Q49" s="33"/>
      <c r="R49" s="33"/>
      <c r="T49" s="86"/>
      <c r="U49" s="83"/>
      <c r="V49" s="83"/>
    </row>
    <row r="50" spans="1:22" ht="15">
      <c r="A50" s="38"/>
      <c r="B50" s="4"/>
      <c r="C50" s="35"/>
      <c r="D50" s="34"/>
      <c r="E50" s="39"/>
      <c r="F50" s="34"/>
      <c r="G50" s="34"/>
      <c r="H50" s="39"/>
      <c r="I50" s="34"/>
      <c r="J50" s="40"/>
      <c r="K50" s="41"/>
      <c r="L50" s="40"/>
      <c r="M50" s="33"/>
      <c r="N50" s="49"/>
      <c r="O50" s="49"/>
      <c r="P50" s="33"/>
      <c r="Q50" s="33"/>
      <c r="R50" s="33"/>
      <c r="T50" s="86"/>
      <c r="U50" s="83"/>
      <c r="V50" s="83"/>
    </row>
    <row r="51" spans="1:22" ht="15">
      <c r="A51" s="65" t="s">
        <v>100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T51" s="86"/>
      <c r="U51" s="83"/>
      <c r="V51" s="83"/>
    </row>
    <row r="52" spans="15:22" ht="15">
      <c r="O52" s="48" t="s">
        <v>94</v>
      </c>
      <c r="T52" s="86"/>
      <c r="U52" s="83"/>
      <c r="V52" s="83"/>
    </row>
    <row r="53" spans="15:22" ht="15">
      <c r="O53" s="48" t="s">
        <v>95</v>
      </c>
      <c r="T53" s="86"/>
      <c r="U53" s="83"/>
      <c r="V53" s="83"/>
    </row>
    <row r="54" spans="1:22" ht="15">
      <c r="A54" s="5"/>
      <c r="B54" s="6"/>
      <c r="C54" s="7" t="s">
        <v>82</v>
      </c>
      <c r="D54" s="66" t="s">
        <v>101</v>
      </c>
      <c r="E54" s="67"/>
      <c r="F54" s="68"/>
      <c r="G54" s="66" t="s">
        <v>99</v>
      </c>
      <c r="H54" s="67"/>
      <c r="I54" s="68"/>
      <c r="J54" s="66" t="s">
        <v>102</v>
      </c>
      <c r="K54" s="67"/>
      <c r="L54" s="68"/>
      <c r="M54" s="8"/>
      <c r="N54" s="50" t="s">
        <v>103</v>
      </c>
      <c r="O54" s="52"/>
      <c r="P54" s="10"/>
      <c r="Q54" s="10"/>
      <c r="R54" s="9" t="s">
        <v>1</v>
      </c>
      <c r="T54" s="86"/>
      <c r="U54" s="83"/>
      <c r="V54" s="83"/>
    </row>
    <row r="55" spans="1:22" ht="15">
      <c r="A55" s="12" t="s">
        <v>2</v>
      </c>
      <c r="B55" s="13"/>
      <c r="C55" s="14" t="s">
        <v>83</v>
      </c>
      <c r="D55" s="15" t="s">
        <v>84</v>
      </c>
      <c r="E55" s="16"/>
      <c r="F55" s="17"/>
      <c r="G55" s="12" t="s">
        <v>84</v>
      </c>
      <c r="H55" s="18"/>
      <c r="I55" s="12"/>
      <c r="J55" s="19"/>
      <c r="K55" s="18"/>
      <c r="L55" s="17"/>
      <c r="M55" s="66" t="s">
        <v>105</v>
      </c>
      <c r="N55" s="67"/>
      <c r="O55" s="68"/>
      <c r="P55" s="69" t="s">
        <v>104</v>
      </c>
      <c r="Q55" s="70"/>
      <c r="R55" s="70"/>
      <c r="T55" s="86"/>
      <c r="U55" s="83"/>
      <c r="V55" s="83"/>
    </row>
    <row r="56" spans="1:22" ht="15">
      <c r="A56" s="23" t="s">
        <v>3</v>
      </c>
      <c r="B56" s="13" t="s">
        <v>85</v>
      </c>
      <c r="C56" s="14" t="s">
        <v>86</v>
      </c>
      <c r="D56" s="15" t="s">
        <v>87</v>
      </c>
      <c r="E56" s="71" t="s">
        <v>88</v>
      </c>
      <c r="F56" s="72"/>
      <c r="G56" s="23" t="s">
        <v>87</v>
      </c>
      <c r="H56" s="71" t="s">
        <v>88</v>
      </c>
      <c r="I56" s="72"/>
      <c r="J56" s="25" t="s">
        <v>87</v>
      </c>
      <c r="K56" s="71" t="s">
        <v>88</v>
      </c>
      <c r="L56" s="72"/>
      <c r="M56" s="25" t="s">
        <v>87</v>
      </c>
      <c r="N56" s="69" t="s">
        <v>88</v>
      </c>
      <c r="O56" s="73"/>
      <c r="P56" s="25" t="s">
        <v>87</v>
      </c>
      <c r="Q56" s="69" t="s">
        <v>88</v>
      </c>
      <c r="R56" s="70"/>
      <c r="T56" s="86"/>
      <c r="U56" s="83"/>
      <c r="V56" s="83"/>
    </row>
    <row r="57" spans="1:22" ht="15">
      <c r="A57" s="27"/>
      <c r="B57" s="28"/>
      <c r="C57" s="29" t="s">
        <v>89</v>
      </c>
      <c r="D57" s="28"/>
      <c r="E57" s="30" t="s">
        <v>90</v>
      </c>
      <c r="F57" s="31" t="s">
        <v>91</v>
      </c>
      <c r="G57" s="29"/>
      <c r="H57" s="30" t="s">
        <v>90</v>
      </c>
      <c r="I57" s="31" t="s">
        <v>92</v>
      </c>
      <c r="J57" s="24"/>
      <c r="K57" s="30" t="s">
        <v>90</v>
      </c>
      <c r="L57" s="31" t="s">
        <v>92</v>
      </c>
      <c r="M57" s="24"/>
      <c r="N57" s="51" t="s">
        <v>93</v>
      </c>
      <c r="O57" s="53" t="s">
        <v>92</v>
      </c>
      <c r="P57" s="32"/>
      <c r="Q57" s="24" t="s">
        <v>93</v>
      </c>
      <c r="R57" s="20" t="s">
        <v>92</v>
      </c>
      <c r="T57" s="86"/>
      <c r="U57" s="83"/>
      <c r="V57" s="83"/>
    </row>
    <row r="58" spans="1:22" ht="15">
      <c r="A58" s="4" t="s">
        <v>44</v>
      </c>
      <c r="B58" s="4" t="s">
        <v>45</v>
      </c>
      <c r="C58" s="35" t="s">
        <v>7</v>
      </c>
      <c r="D58" s="85"/>
      <c r="E58" s="75">
        <f>SUM(E59:E60)</f>
        <v>127530</v>
      </c>
      <c r="F58" s="75">
        <f>SUM(F59:F60)</f>
        <v>1351270</v>
      </c>
      <c r="G58" s="85"/>
      <c r="H58" s="75">
        <f>SUM(H59:H60)</f>
        <v>123300</v>
      </c>
      <c r="I58" s="75">
        <f>SUM(I59:I60)</f>
        <v>1310098</v>
      </c>
      <c r="J58" s="85"/>
      <c r="K58" s="75">
        <f>SUM(K59:K60)</f>
        <v>102133</v>
      </c>
      <c r="L58" s="75">
        <f>SUM(L59:L60)</f>
        <v>1187310</v>
      </c>
      <c r="M58" s="78" t="s">
        <v>8</v>
      </c>
      <c r="N58" s="77">
        <f aca="true" t="shared" si="16" ref="N58:O60">ROUND(E58/H58*100-100,2)</f>
        <v>3.43</v>
      </c>
      <c r="O58" s="77">
        <f t="shared" si="16"/>
        <v>3.14</v>
      </c>
      <c r="P58" s="78" t="s">
        <v>8</v>
      </c>
      <c r="Q58" s="79">
        <f aca="true" t="shared" si="17" ref="Q58:R60">ROUND(E58/K58*100-100,2)</f>
        <v>24.87</v>
      </c>
      <c r="R58" s="79">
        <f t="shared" si="17"/>
        <v>13.81</v>
      </c>
      <c r="T58" s="86"/>
      <c r="U58" s="83"/>
      <c r="V58" s="83"/>
    </row>
    <row r="59" spans="1:23" ht="15">
      <c r="A59" s="4" t="s">
        <v>0</v>
      </c>
      <c r="B59" s="4" t="s">
        <v>46</v>
      </c>
      <c r="C59" s="35" t="s">
        <v>10</v>
      </c>
      <c r="D59" s="75">
        <v>1351400</v>
      </c>
      <c r="E59" s="74">
        <v>93245</v>
      </c>
      <c r="F59" s="75">
        <f>ROUND(E59/94.377875*1000,0)</f>
        <v>987996</v>
      </c>
      <c r="G59" s="75">
        <v>1164994</v>
      </c>
      <c r="H59" s="74">
        <v>87014</v>
      </c>
      <c r="I59" s="75">
        <v>924549</v>
      </c>
      <c r="J59" s="75">
        <v>1095921</v>
      </c>
      <c r="K59" s="88">
        <v>68405</v>
      </c>
      <c r="L59" s="88">
        <v>795219</v>
      </c>
      <c r="M59" s="79">
        <f>ROUND(D59/G59*100-100,2)</f>
        <v>16</v>
      </c>
      <c r="N59" s="77">
        <f t="shared" si="16"/>
        <v>7.16</v>
      </c>
      <c r="O59" s="77">
        <f t="shared" si="16"/>
        <v>6.86</v>
      </c>
      <c r="P59" s="79">
        <f>ROUND(D59/J59*100-100,2)</f>
        <v>23.31</v>
      </c>
      <c r="Q59" s="79">
        <f t="shared" si="17"/>
        <v>36.31</v>
      </c>
      <c r="R59" s="79">
        <f t="shared" si="17"/>
        <v>24.24</v>
      </c>
      <c r="T59" s="83"/>
      <c r="U59" s="83"/>
      <c r="V59" s="83"/>
      <c r="W59" s="54"/>
    </row>
    <row r="60" spans="1:22" ht="15">
      <c r="A60" s="4" t="s">
        <v>0</v>
      </c>
      <c r="B60" s="4" t="s">
        <v>47</v>
      </c>
      <c r="C60" s="35" t="s">
        <v>10</v>
      </c>
      <c r="D60" s="75">
        <v>510788</v>
      </c>
      <c r="E60" s="74">
        <v>34285</v>
      </c>
      <c r="F60" s="75">
        <f>ROUND(E60/94.377875*1000,0)</f>
        <v>363274</v>
      </c>
      <c r="G60" s="75">
        <v>505046</v>
      </c>
      <c r="H60" s="74">
        <v>36286</v>
      </c>
      <c r="I60" s="75">
        <v>385549</v>
      </c>
      <c r="J60" s="75">
        <v>490410</v>
      </c>
      <c r="K60" s="88">
        <v>33728</v>
      </c>
      <c r="L60" s="88">
        <v>392091</v>
      </c>
      <c r="M60" s="79">
        <f>ROUND(D60/G60*100-100,2)</f>
        <v>1.14</v>
      </c>
      <c r="N60" s="77">
        <f t="shared" si="16"/>
        <v>-5.51</v>
      </c>
      <c r="O60" s="77">
        <f t="shared" si="16"/>
        <v>-5.78</v>
      </c>
      <c r="P60" s="79">
        <f>ROUND(D60/J60*100-100,2)</f>
        <v>4.16</v>
      </c>
      <c r="Q60" s="79">
        <f t="shared" si="17"/>
        <v>1.65</v>
      </c>
      <c r="R60" s="79">
        <f t="shared" si="17"/>
        <v>-7.35</v>
      </c>
      <c r="T60" s="83"/>
      <c r="U60" s="83"/>
      <c r="V60" s="83"/>
    </row>
    <row r="61" spans="1:22" ht="15">
      <c r="A61" s="4"/>
      <c r="B61" s="4"/>
      <c r="C61" s="35"/>
      <c r="D61" s="75"/>
      <c r="E61" s="74"/>
      <c r="F61" s="75"/>
      <c r="G61" s="75"/>
      <c r="H61" s="74"/>
      <c r="I61" s="75"/>
      <c r="J61" s="75"/>
      <c r="K61" s="88"/>
      <c r="L61" s="88"/>
      <c r="M61" s="79"/>
      <c r="N61" s="77"/>
      <c r="O61" s="77"/>
      <c r="P61" s="79"/>
      <c r="Q61" s="79"/>
      <c r="R61" s="79"/>
      <c r="T61" s="83"/>
      <c r="U61" s="83"/>
      <c r="V61" s="83"/>
    </row>
    <row r="62" spans="1:22" ht="15">
      <c r="A62" s="4" t="s">
        <v>48</v>
      </c>
      <c r="B62" s="4" t="s">
        <v>49</v>
      </c>
      <c r="C62" s="35" t="s">
        <v>7</v>
      </c>
      <c r="D62" s="85"/>
      <c r="E62" s="75">
        <f>SUM(E63:E67)</f>
        <v>18671</v>
      </c>
      <c r="F62" s="75">
        <f>SUM(F63:F67)</f>
        <v>197832</v>
      </c>
      <c r="G62" s="85"/>
      <c r="H62" s="75">
        <f>SUM(H63:H67)</f>
        <v>20069</v>
      </c>
      <c r="I62" s="75">
        <f>SUM(I63:I67)</f>
        <v>213239</v>
      </c>
      <c r="J62" s="85"/>
      <c r="K62" s="75">
        <f>SUM(K63:K67)</f>
        <v>20783</v>
      </c>
      <c r="L62" s="75">
        <f>SUM(L63:L67)</f>
        <v>241603</v>
      </c>
      <c r="M62" s="78" t="s">
        <v>8</v>
      </c>
      <c r="N62" s="77">
        <f aca="true" t="shared" si="18" ref="N62:O67">ROUND(E62/H62*100-100,2)</f>
        <v>-6.97</v>
      </c>
      <c r="O62" s="77">
        <f t="shared" si="18"/>
        <v>-7.23</v>
      </c>
      <c r="P62" s="78" t="s">
        <v>8</v>
      </c>
      <c r="Q62" s="79">
        <f aca="true" t="shared" si="19" ref="Q62:Q67">ROUND(E62/K62*100-100,2)</f>
        <v>-10.16</v>
      </c>
      <c r="R62" s="79">
        <f aca="true" t="shared" si="20" ref="R62:R67">ROUND(F62/L62*100-100,2)</f>
        <v>-18.12</v>
      </c>
      <c r="T62" s="83"/>
      <c r="U62" s="83"/>
      <c r="V62" s="83"/>
    </row>
    <row r="63" spans="1:22" ht="15">
      <c r="A63" s="4"/>
      <c r="B63" s="4" t="s">
        <v>50</v>
      </c>
      <c r="C63" s="35" t="s">
        <v>10</v>
      </c>
      <c r="D63" s="89">
        <v>35333</v>
      </c>
      <c r="E63" s="90">
        <v>6624</v>
      </c>
      <c r="F63" s="75">
        <f>ROUND(E63/94.377875*1000,0)</f>
        <v>70186</v>
      </c>
      <c r="G63" s="75">
        <v>36279</v>
      </c>
      <c r="H63" s="74">
        <v>7296</v>
      </c>
      <c r="I63" s="75">
        <v>77522</v>
      </c>
      <c r="J63" s="75">
        <v>16378</v>
      </c>
      <c r="K63" s="75">
        <v>5802</v>
      </c>
      <c r="L63" s="75">
        <v>67448</v>
      </c>
      <c r="M63" s="79">
        <f>ROUND(D63/G63*100-100,2)</f>
        <v>-2.61</v>
      </c>
      <c r="N63" s="77">
        <f t="shared" si="18"/>
        <v>-9.21</v>
      </c>
      <c r="O63" s="77">
        <f t="shared" si="18"/>
        <v>-9.46</v>
      </c>
      <c r="P63" s="79">
        <f>ROUND(D63/J63*100-100,2)</f>
        <v>115.73</v>
      </c>
      <c r="Q63" s="79">
        <f t="shared" si="19"/>
        <v>14.17</v>
      </c>
      <c r="R63" s="79">
        <f t="shared" si="20"/>
        <v>4.06</v>
      </c>
      <c r="T63" s="83"/>
      <c r="U63" s="83"/>
      <c r="V63" s="83"/>
    </row>
    <row r="64" spans="2:22" ht="15">
      <c r="B64" s="4" t="s">
        <v>51</v>
      </c>
      <c r="C64" s="35" t="s">
        <v>10</v>
      </c>
      <c r="D64" s="89">
        <v>14690</v>
      </c>
      <c r="E64" s="90">
        <v>3000</v>
      </c>
      <c r="F64" s="75">
        <f>ROUND(E64/94.377875*1000,0)</f>
        <v>31787</v>
      </c>
      <c r="G64" s="75">
        <v>15877</v>
      </c>
      <c r="H64" s="74">
        <v>3440</v>
      </c>
      <c r="I64" s="75">
        <v>36551</v>
      </c>
      <c r="J64" s="75">
        <v>19738</v>
      </c>
      <c r="K64" s="75">
        <v>4296</v>
      </c>
      <c r="L64" s="75">
        <v>49939</v>
      </c>
      <c r="M64" s="79">
        <f>ROUND(D64/G64*100-100,2)</f>
        <v>-7.48</v>
      </c>
      <c r="N64" s="77">
        <f t="shared" si="18"/>
        <v>-12.79</v>
      </c>
      <c r="O64" s="77">
        <f t="shared" si="18"/>
        <v>-13.03</v>
      </c>
      <c r="P64" s="79">
        <f>ROUND(D64/J64*100-100,2)</f>
        <v>-25.58</v>
      </c>
      <c r="Q64" s="79">
        <f t="shared" si="19"/>
        <v>-30.17</v>
      </c>
      <c r="R64" s="79">
        <f t="shared" si="20"/>
        <v>-36.35</v>
      </c>
      <c r="T64" s="83"/>
      <c r="U64" s="83"/>
      <c r="V64" s="83"/>
    </row>
    <row r="65" spans="1:22" ht="15">
      <c r="A65" s="4" t="s">
        <v>0</v>
      </c>
      <c r="B65" s="4" t="s">
        <v>52</v>
      </c>
      <c r="C65" s="35" t="s">
        <v>10</v>
      </c>
      <c r="D65" s="89">
        <v>14984</v>
      </c>
      <c r="E65" s="90">
        <v>3926</v>
      </c>
      <c r="F65" s="75">
        <f>ROUND(E65/94.377875*1000,0)</f>
        <v>41599</v>
      </c>
      <c r="G65" s="75">
        <v>13168</v>
      </c>
      <c r="H65" s="74">
        <v>3624</v>
      </c>
      <c r="I65" s="75">
        <v>38506</v>
      </c>
      <c r="J65" s="75">
        <v>22732</v>
      </c>
      <c r="K65" s="75">
        <v>5084</v>
      </c>
      <c r="L65" s="75">
        <v>59104</v>
      </c>
      <c r="M65" s="79">
        <f>ROUND(D65/G65*100-100,2)</f>
        <v>13.79</v>
      </c>
      <c r="N65" s="77">
        <f t="shared" si="18"/>
        <v>8.33</v>
      </c>
      <c r="O65" s="77">
        <f t="shared" si="18"/>
        <v>8.03</v>
      </c>
      <c r="P65" s="79">
        <f>ROUND(D65/J65*100-100,2)</f>
        <v>-34.08</v>
      </c>
      <c r="Q65" s="79">
        <f t="shared" si="19"/>
        <v>-22.78</v>
      </c>
      <c r="R65" s="79">
        <f t="shared" si="20"/>
        <v>-29.62</v>
      </c>
      <c r="T65" s="83"/>
      <c r="U65" s="83"/>
      <c r="V65" s="83"/>
    </row>
    <row r="66" spans="1:22" ht="15">
      <c r="A66" s="4" t="s">
        <v>0</v>
      </c>
      <c r="B66" s="4" t="s">
        <v>53</v>
      </c>
      <c r="C66" s="35" t="s">
        <v>10</v>
      </c>
      <c r="D66" s="89">
        <v>32478</v>
      </c>
      <c r="E66" s="90">
        <v>1125</v>
      </c>
      <c r="F66" s="75">
        <f>ROUND(E66/94.377875*1000,0)</f>
        <v>11920</v>
      </c>
      <c r="G66" s="75">
        <v>31910</v>
      </c>
      <c r="H66" s="74">
        <v>1087</v>
      </c>
      <c r="I66" s="75">
        <v>11550</v>
      </c>
      <c r="J66" s="75">
        <v>26816</v>
      </c>
      <c r="K66" s="75">
        <v>850</v>
      </c>
      <c r="L66" s="75">
        <v>9881</v>
      </c>
      <c r="M66" s="79">
        <f>ROUND(D66/G66*100-100,2)</f>
        <v>1.78</v>
      </c>
      <c r="N66" s="77">
        <f t="shared" si="18"/>
        <v>3.5</v>
      </c>
      <c r="O66" s="77">
        <f t="shared" si="18"/>
        <v>3.2</v>
      </c>
      <c r="P66" s="79">
        <f>ROUND(D66/J66*100-100,2)</f>
        <v>21.11</v>
      </c>
      <c r="Q66" s="79">
        <f t="shared" si="19"/>
        <v>32.35</v>
      </c>
      <c r="R66" s="79">
        <f t="shared" si="20"/>
        <v>20.64</v>
      </c>
      <c r="T66" s="83"/>
      <c r="U66" s="83"/>
      <c r="V66" s="83"/>
    </row>
    <row r="67" spans="1:22" ht="15">
      <c r="A67" s="4"/>
      <c r="B67" s="4" t="s">
        <v>54</v>
      </c>
      <c r="C67" s="35" t="s">
        <v>55</v>
      </c>
      <c r="D67" s="85"/>
      <c r="E67" s="91">
        <v>3996</v>
      </c>
      <c r="F67" s="75">
        <f>ROUND(E67/94.377875*1000,0)</f>
        <v>42340</v>
      </c>
      <c r="G67" s="85"/>
      <c r="H67" s="74">
        <v>4622</v>
      </c>
      <c r="I67" s="75">
        <v>49110</v>
      </c>
      <c r="J67" s="85"/>
      <c r="K67" s="75">
        <v>4751</v>
      </c>
      <c r="L67" s="75">
        <v>55231</v>
      </c>
      <c r="M67" s="79"/>
      <c r="N67" s="77">
        <f t="shared" si="18"/>
        <v>-13.54</v>
      </c>
      <c r="O67" s="77">
        <f t="shared" si="18"/>
        <v>-13.79</v>
      </c>
      <c r="P67" s="79"/>
      <c r="Q67" s="79">
        <f t="shared" si="19"/>
        <v>-15.89</v>
      </c>
      <c r="R67" s="79">
        <f t="shared" si="20"/>
        <v>-23.34</v>
      </c>
      <c r="T67" s="83"/>
      <c r="U67" s="83"/>
      <c r="V67" s="83"/>
    </row>
    <row r="68" spans="1:22" ht="15">
      <c r="A68" s="4"/>
      <c r="B68" s="4"/>
      <c r="C68" s="35"/>
      <c r="D68" s="75"/>
      <c r="E68" s="74"/>
      <c r="F68" s="75"/>
      <c r="G68" s="75"/>
      <c r="H68" s="74"/>
      <c r="I68" s="75"/>
      <c r="J68" s="75"/>
      <c r="K68" s="75"/>
      <c r="L68" s="75"/>
      <c r="M68" s="79"/>
      <c r="N68" s="77"/>
      <c r="O68" s="77"/>
      <c r="P68" s="79"/>
      <c r="Q68" s="79"/>
      <c r="R68" s="79"/>
      <c r="T68" s="83"/>
      <c r="U68" s="83"/>
      <c r="V68" s="83"/>
    </row>
    <row r="69" spans="1:22" ht="15">
      <c r="A69" s="4" t="s">
        <v>56</v>
      </c>
      <c r="B69" s="4" t="s">
        <v>57</v>
      </c>
      <c r="C69" s="35" t="s">
        <v>55</v>
      </c>
      <c r="D69" s="75"/>
      <c r="E69" s="75">
        <f>SUM(E70:E74)</f>
        <v>44057</v>
      </c>
      <c r="F69" s="75">
        <f>SUM(F70:F74)</f>
        <v>466816</v>
      </c>
      <c r="G69" s="85"/>
      <c r="H69" s="75">
        <f>SUM(H70:H74)</f>
        <v>51737</v>
      </c>
      <c r="I69" s="75">
        <f>SUM(I70:I74)</f>
        <v>549721</v>
      </c>
      <c r="J69" s="85"/>
      <c r="K69" s="75">
        <f>SUM(K70:K74)</f>
        <v>57677</v>
      </c>
      <c r="L69" s="75">
        <f>SUM(L70:L74)</f>
        <v>670505</v>
      </c>
      <c r="M69" s="78" t="s">
        <v>8</v>
      </c>
      <c r="N69" s="77">
        <f aca="true" t="shared" si="21" ref="N69:N74">ROUND(E69/H69*100-100,2)</f>
        <v>-14.84</v>
      </c>
      <c r="O69" s="77">
        <f aca="true" t="shared" si="22" ref="O69:O74">ROUND(F69/I69*100-100,2)</f>
        <v>-15.08</v>
      </c>
      <c r="P69" s="78" t="s">
        <v>8</v>
      </c>
      <c r="Q69" s="79">
        <f aca="true" t="shared" si="23" ref="Q69:Q74">ROUND(E69/K69*100-100,2)</f>
        <v>-23.61</v>
      </c>
      <c r="R69" s="79">
        <f aca="true" t="shared" si="24" ref="R69:R74">ROUND(F69/L69*100-100,2)</f>
        <v>-30.38</v>
      </c>
      <c r="T69" s="83"/>
      <c r="U69" s="83"/>
      <c r="V69" s="83"/>
    </row>
    <row r="70" spans="1:22" ht="15">
      <c r="A70" s="4" t="s">
        <v>0</v>
      </c>
      <c r="B70" s="4" t="s">
        <v>58</v>
      </c>
      <c r="C70" s="35" t="s">
        <v>59</v>
      </c>
      <c r="D70" s="92">
        <v>90340</v>
      </c>
      <c r="E70" s="74">
        <v>4517</v>
      </c>
      <c r="F70" s="75">
        <f>ROUND(E70/94.377875*1000,0)</f>
        <v>47861</v>
      </c>
      <c r="G70" s="75">
        <v>104855</v>
      </c>
      <c r="H70" s="74">
        <v>5767</v>
      </c>
      <c r="I70" s="75">
        <v>61276</v>
      </c>
      <c r="J70" s="75">
        <v>287460</v>
      </c>
      <c r="K70" s="75">
        <v>10182</v>
      </c>
      <c r="L70" s="75">
        <v>118369</v>
      </c>
      <c r="M70" s="79">
        <f>ROUND(D70/G70*100-100,2)</f>
        <v>-13.84</v>
      </c>
      <c r="N70" s="77">
        <f t="shared" si="21"/>
        <v>-21.68</v>
      </c>
      <c r="O70" s="77">
        <f t="shared" si="22"/>
        <v>-21.89</v>
      </c>
      <c r="P70" s="79">
        <f>ROUND(D70/J70*100-100,2)</f>
        <v>-68.57</v>
      </c>
      <c r="Q70" s="79">
        <f t="shared" si="23"/>
        <v>-55.64</v>
      </c>
      <c r="R70" s="79">
        <f t="shared" si="24"/>
        <v>-59.57</v>
      </c>
      <c r="T70" s="83"/>
      <c r="U70" s="83"/>
      <c r="V70" s="83"/>
    </row>
    <row r="71" spans="2:22" ht="15">
      <c r="B71" s="4" t="s">
        <v>60</v>
      </c>
      <c r="C71" s="35" t="s">
        <v>59</v>
      </c>
      <c r="D71" s="75">
        <v>1537</v>
      </c>
      <c r="E71" s="74">
        <v>638</v>
      </c>
      <c r="F71" s="75">
        <f>ROUND(E71/94.377875*1000,0)</f>
        <v>6760</v>
      </c>
      <c r="G71" s="75">
        <v>3050</v>
      </c>
      <c r="H71" s="74">
        <v>1246</v>
      </c>
      <c r="I71" s="75">
        <v>13239</v>
      </c>
      <c r="J71" s="75">
        <v>4261</v>
      </c>
      <c r="K71" s="75">
        <v>1496</v>
      </c>
      <c r="L71" s="75">
        <v>17393</v>
      </c>
      <c r="M71" s="79">
        <f>ROUND(D71/G71*100-100,2)</f>
        <v>-49.61</v>
      </c>
      <c r="N71" s="77">
        <f t="shared" si="21"/>
        <v>-48.8</v>
      </c>
      <c r="O71" s="77">
        <f t="shared" si="22"/>
        <v>-48.94</v>
      </c>
      <c r="P71" s="79">
        <f>ROUND(D71/J71*100-100,2)</f>
        <v>-63.93</v>
      </c>
      <c r="Q71" s="79">
        <f t="shared" si="23"/>
        <v>-57.35</v>
      </c>
      <c r="R71" s="79">
        <f t="shared" si="24"/>
        <v>-61.13</v>
      </c>
      <c r="T71" s="83"/>
      <c r="U71" s="83"/>
      <c r="V71" s="83"/>
    </row>
    <row r="72" spans="2:22" ht="15">
      <c r="B72" s="4" t="s">
        <v>61</v>
      </c>
      <c r="C72" s="35" t="s">
        <v>59</v>
      </c>
      <c r="D72" s="75">
        <v>58943</v>
      </c>
      <c r="E72" s="74">
        <v>9313</v>
      </c>
      <c r="F72" s="75">
        <f>ROUND(E72/94.377875*1000,0)</f>
        <v>98678</v>
      </c>
      <c r="G72" s="75">
        <v>76394</v>
      </c>
      <c r="H72" s="74">
        <v>11841</v>
      </c>
      <c r="I72" s="75">
        <v>125814</v>
      </c>
      <c r="J72" s="75">
        <v>77268</v>
      </c>
      <c r="K72" s="75">
        <v>11423</v>
      </c>
      <c r="L72" s="75">
        <v>132793</v>
      </c>
      <c r="M72" s="79">
        <f>ROUND(D72/G72*100-100,2)</f>
        <v>-22.84</v>
      </c>
      <c r="N72" s="77">
        <f t="shared" si="21"/>
        <v>-21.35</v>
      </c>
      <c r="O72" s="77">
        <f t="shared" si="22"/>
        <v>-21.57</v>
      </c>
      <c r="P72" s="79">
        <f>ROUND(D72/J72*100-100,2)</f>
        <v>-23.72</v>
      </c>
      <c r="Q72" s="79">
        <f t="shared" si="23"/>
        <v>-18.47</v>
      </c>
      <c r="R72" s="79">
        <f t="shared" si="24"/>
        <v>-25.69</v>
      </c>
      <c r="T72" s="83"/>
      <c r="U72" s="83"/>
      <c r="V72" s="83"/>
    </row>
    <row r="73" spans="2:22" ht="15">
      <c r="B73" s="4" t="s">
        <v>62</v>
      </c>
      <c r="C73" s="35" t="s">
        <v>59</v>
      </c>
      <c r="D73" s="75">
        <v>1185</v>
      </c>
      <c r="E73" s="74">
        <v>3518</v>
      </c>
      <c r="F73" s="75">
        <f>ROUND(E73/94.377875*1000,0)</f>
        <v>37276</v>
      </c>
      <c r="G73" s="75">
        <v>2117</v>
      </c>
      <c r="H73" s="74">
        <v>6416</v>
      </c>
      <c r="I73" s="75">
        <v>68172</v>
      </c>
      <c r="J73" s="75">
        <v>2261</v>
      </c>
      <c r="K73" s="75">
        <v>6130</v>
      </c>
      <c r="L73" s="75">
        <v>71265</v>
      </c>
      <c r="M73" s="79">
        <f>ROUND(D73/G73*100-100,2)</f>
        <v>-44.02</v>
      </c>
      <c r="N73" s="77">
        <f t="shared" si="21"/>
        <v>-45.17</v>
      </c>
      <c r="O73" s="77">
        <f t="shared" si="22"/>
        <v>-45.32</v>
      </c>
      <c r="P73" s="79">
        <f>ROUND(D73/J73*100-100,2)</f>
        <v>-47.59</v>
      </c>
      <c r="Q73" s="79">
        <f t="shared" si="23"/>
        <v>-42.61</v>
      </c>
      <c r="R73" s="79">
        <f t="shared" si="24"/>
        <v>-47.69</v>
      </c>
      <c r="T73" s="83"/>
      <c r="U73" s="83"/>
      <c r="V73" s="83"/>
    </row>
    <row r="74" spans="2:22" ht="15">
      <c r="B74" s="4" t="s">
        <v>63</v>
      </c>
      <c r="C74" s="35" t="s">
        <v>55</v>
      </c>
      <c r="D74" s="75"/>
      <c r="E74" s="74">
        <v>26071</v>
      </c>
      <c r="F74" s="75">
        <f>ROUND(E74/94.377875*1000,0)</f>
        <v>276241</v>
      </c>
      <c r="G74" s="85"/>
      <c r="H74" s="74">
        <v>26467</v>
      </c>
      <c r="I74" s="75">
        <v>281220</v>
      </c>
      <c r="J74" s="85"/>
      <c r="K74" s="75">
        <v>28446</v>
      </c>
      <c r="L74" s="75">
        <v>330685</v>
      </c>
      <c r="M74" s="78" t="s">
        <v>8</v>
      </c>
      <c r="N74" s="77">
        <f t="shared" si="21"/>
        <v>-1.5</v>
      </c>
      <c r="O74" s="77">
        <f t="shared" si="22"/>
        <v>-1.77</v>
      </c>
      <c r="P74" s="78" t="s">
        <v>8</v>
      </c>
      <c r="Q74" s="79">
        <f t="shared" si="23"/>
        <v>-8.35</v>
      </c>
      <c r="R74" s="79">
        <f t="shared" si="24"/>
        <v>-16.46</v>
      </c>
      <c r="T74" s="83"/>
      <c r="U74" s="83"/>
      <c r="V74" s="83"/>
    </row>
    <row r="75" spans="2:22" ht="15">
      <c r="B75" s="4"/>
      <c r="C75" s="35"/>
      <c r="D75" s="85"/>
      <c r="E75" s="74"/>
      <c r="F75" s="75"/>
      <c r="G75" s="85"/>
      <c r="H75" s="74"/>
      <c r="I75" s="75"/>
      <c r="J75" s="85"/>
      <c r="K75" s="75"/>
      <c r="L75" s="75"/>
      <c r="M75" s="78"/>
      <c r="N75" s="77"/>
      <c r="O75" s="77"/>
      <c r="P75" s="78"/>
      <c r="Q75" s="79"/>
      <c r="R75" s="79"/>
      <c r="T75" s="83"/>
      <c r="U75" s="83"/>
      <c r="V75" s="83"/>
    </row>
    <row r="76" spans="1:22" ht="15">
      <c r="A76" s="4" t="s">
        <v>64</v>
      </c>
      <c r="B76" s="4" t="s">
        <v>65</v>
      </c>
      <c r="C76" s="35" t="s">
        <v>55</v>
      </c>
      <c r="D76" s="85"/>
      <c r="E76" s="75">
        <f>SUM(E77:E81)</f>
        <v>20947</v>
      </c>
      <c r="F76" s="75">
        <f>SUM(F77:F81)</f>
        <v>221948</v>
      </c>
      <c r="G76" s="85"/>
      <c r="H76" s="75">
        <f>SUM(H77:H81)</f>
        <v>26194</v>
      </c>
      <c r="I76" s="75">
        <f>SUM(I77:I81)</f>
        <v>278318</v>
      </c>
      <c r="J76" s="85"/>
      <c r="K76" s="75">
        <f>SUM(K77:K81)</f>
        <v>20402</v>
      </c>
      <c r="L76" s="75">
        <f>SUM(L77:L81)</f>
        <v>237176</v>
      </c>
      <c r="M76" s="78" t="s">
        <v>8</v>
      </c>
      <c r="N76" s="77">
        <f aca="true" t="shared" si="25" ref="N76:N81">ROUND(E76/H76*100-100,2)</f>
        <v>-20.03</v>
      </c>
      <c r="O76" s="77">
        <f aca="true" t="shared" si="26" ref="O76:O81">ROUND(F76/I76*100-100,2)</f>
        <v>-20.25</v>
      </c>
      <c r="P76" s="78" t="s">
        <v>8</v>
      </c>
      <c r="Q76" s="79">
        <f aca="true" t="shared" si="27" ref="Q76:Q81">ROUND(E76/K76*100-100,2)</f>
        <v>2.67</v>
      </c>
      <c r="R76" s="79">
        <f aca="true" t="shared" si="28" ref="R76:R81">ROUND(F76/L76*100-100,2)</f>
        <v>-6.42</v>
      </c>
      <c r="T76" s="83"/>
      <c r="U76" s="83"/>
      <c r="V76" s="83"/>
    </row>
    <row r="77" spans="1:22" ht="15">
      <c r="A77" s="4"/>
      <c r="B77" s="4" t="s">
        <v>66</v>
      </c>
      <c r="C77" s="35" t="s">
        <v>67</v>
      </c>
      <c r="D77" s="92">
        <v>201</v>
      </c>
      <c r="E77" s="74">
        <v>1044</v>
      </c>
      <c r="F77" s="75">
        <f>ROUND(E77/94.377875*1000,0)</f>
        <v>11062</v>
      </c>
      <c r="G77" s="75">
        <v>270</v>
      </c>
      <c r="H77" s="74">
        <v>1372</v>
      </c>
      <c r="I77" s="75">
        <v>14578</v>
      </c>
      <c r="J77" s="75">
        <v>105</v>
      </c>
      <c r="K77" s="75">
        <v>439</v>
      </c>
      <c r="L77" s="75">
        <v>5104</v>
      </c>
      <c r="M77" s="79">
        <f>ROUND(D77/G77*100-100,2)</f>
        <v>-25.56</v>
      </c>
      <c r="N77" s="77">
        <f t="shared" si="25"/>
        <v>-23.91</v>
      </c>
      <c r="O77" s="77">
        <f t="shared" si="26"/>
        <v>-24.12</v>
      </c>
      <c r="P77" s="79">
        <f>ROUND(D77/J77*100-100,2)</f>
        <v>91.43</v>
      </c>
      <c r="Q77" s="79">
        <f t="shared" si="27"/>
        <v>137.81</v>
      </c>
      <c r="R77" s="79">
        <f t="shared" si="28"/>
        <v>116.73</v>
      </c>
      <c r="T77" s="83"/>
      <c r="U77" s="83"/>
      <c r="V77" s="83"/>
    </row>
    <row r="78" spans="2:22" ht="15">
      <c r="B78" s="4" t="s">
        <v>98</v>
      </c>
      <c r="C78" s="35" t="s">
        <v>59</v>
      </c>
      <c r="D78" s="75">
        <v>152526</v>
      </c>
      <c r="E78" s="74">
        <v>5796</v>
      </c>
      <c r="F78" s="75">
        <f>ROUND(E78/94.377875*1000,0)</f>
        <v>61413</v>
      </c>
      <c r="G78" s="75">
        <v>137794</v>
      </c>
      <c r="H78" s="74">
        <v>4685</v>
      </c>
      <c r="I78" s="75">
        <v>49779</v>
      </c>
      <c r="J78" s="75">
        <v>173284</v>
      </c>
      <c r="K78" s="75">
        <v>4980</v>
      </c>
      <c r="L78" s="75">
        <v>57892</v>
      </c>
      <c r="M78" s="79">
        <f>ROUND(D78/G78*100-100,2)</f>
        <v>10.69</v>
      </c>
      <c r="N78" s="77">
        <f t="shared" si="25"/>
        <v>23.71</v>
      </c>
      <c r="O78" s="77">
        <f t="shared" si="26"/>
        <v>23.37</v>
      </c>
      <c r="P78" s="79">
        <f>ROUND(D78/J78*100-100,2)</f>
        <v>-11.98</v>
      </c>
      <c r="Q78" s="79">
        <f t="shared" si="27"/>
        <v>16.39</v>
      </c>
      <c r="R78" s="79">
        <f t="shared" si="28"/>
        <v>6.08</v>
      </c>
      <c r="T78" s="83"/>
      <c r="U78" s="83"/>
      <c r="V78" s="83"/>
    </row>
    <row r="79" spans="2:22" ht="15">
      <c r="B79" s="4" t="s">
        <v>68</v>
      </c>
      <c r="C79" s="35" t="s">
        <v>59</v>
      </c>
      <c r="D79" s="75">
        <v>101875</v>
      </c>
      <c r="E79" s="74">
        <v>8150</v>
      </c>
      <c r="F79" s="75">
        <f>ROUND(E79/94.377875*1000,0)</f>
        <v>86355</v>
      </c>
      <c r="G79" s="75">
        <v>181679</v>
      </c>
      <c r="H79" s="74">
        <v>14171</v>
      </c>
      <c r="I79" s="75">
        <v>150571</v>
      </c>
      <c r="J79" s="75">
        <v>122574</v>
      </c>
      <c r="K79" s="75">
        <v>8502</v>
      </c>
      <c r="L79" s="75">
        <v>98837</v>
      </c>
      <c r="M79" s="79">
        <f>ROUND(D79/G79*100-100,2)</f>
        <v>-43.93</v>
      </c>
      <c r="N79" s="77">
        <f t="shared" si="25"/>
        <v>-42.49</v>
      </c>
      <c r="O79" s="77">
        <f t="shared" si="26"/>
        <v>-42.65</v>
      </c>
      <c r="P79" s="79">
        <f>ROUND(D79/J79*100-100,2)</f>
        <v>-16.89</v>
      </c>
      <c r="Q79" s="79">
        <f t="shared" si="27"/>
        <v>-4.14</v>
      </c>
      <c r="R79" s="79">
        <f t="shared" si="28"/>
        <v>-12.63</v>
      </c>
      <c r="T79" s="83"/>
      <c r="U79" s="83"/>
      <c r="V79" s="83"/>
    </row>
    <row r="80" spans="2:22" ht="15">
      <c r="B80" s="4" t="s">
        <v>69</v>
      </c>
      <c r="C80" s="35" t="s">
        <v>55</v>
      </c>
      <c r="D80" s="75"/>
      <c r="E80" s="74">
        <v>956</v>
      </c>
      <c r="F80" s="75">
        <f>ROUND(E80/94.377875*1000,0)</f>
        <v>10129</v>
      </c>
      <c r="G80" s="85"/>
      <c r="H80" s="74">
        <v>1174</v>
      </c>
      <c r="I80" s="75">
        <v>12474</v>
      </c>
      <c r="J80" s="85"/>
      <c r="K80" s="75">
        <v>966</v>
      </c>
      <c r="L80" s="75">
        <v>11231</v>
      </c>
      <c r="M80" s="78" t="s">
        <v>8</v>
      </c>
      <c r="N80" s="77">
        <f t="shared" si="25"/>
        <v>-18.57</v>
      </c>
      <c r="O80" s="77">
        <f t="shared" si="26"/>
        <v>-18.8</v>
      </c>
      <c r="P80" s="78" t="s">
        <v>8</v>
      </c>
      <c r="Q80" s="79">
        <f t="shared" si="27"/>
        <v>-1.04</v>
      </c>
      <c r="R80" s="79">
        <f t="shared" si="28"/>
        <v>-9.81</v>
      </c>
      <c r="T80" s="83"/>
      <c r="U80" s="83"/>
      <c r="V80" s="83"/>
    </row>
    <row r="81" spans="2:22" ht="15">
      <c r="B81" s="4" t="s">
        <v>70</v>
      </c>
      <c r="C81" s="35" t="s">
        <v>55</v>
      </c>
      <c r="D81" s="85"/>
      <c r="E81" s="74">
        <v>5001</v>
      </c>
      <c r="F81" s="75">
        <f>ROUND(E81/94.377875*1000,0)</f>
        <v>52989</v>
      </c>
      <c r="G81" s="85"/>
      <c r="H81" s="74">
        <v>4792</v>
      </c>
      <c r="I81" s="75">
        <v>50916</v>
      </c>
      <c r="J81" s="85"/>
      <c r="K81" s="75">
        <v>5515</v>
      </c>
      <c r="L81" s="75">
        <v>64112</v>
      </c>
      <c r="M81" s="78" t="s">
        <v>8</v>
      </c>
      <c r="N81" s="77">
        <f t="shared" si="25"/>
        <v>4.36</v>
      </c>
      <c r="O81" s="77">
        <f t="shared" si="26"/>
        <v>4.07</v>
      </c>
      <c r="P81" s="78" t="s">
        <v>8</v>
      </c>
      <c r="Q81" s="79">
        <f t="shared" si="27"/>
        <v>-9.32</v>
      </c>
      <c r="R81" s="79">
        <f t="shared" si="28"/>
        <v>-17.35</v>
      </c>
      <c r="T81" s="83"/>
      <c r="U81" s="83"/>
      <c r="V81" s="83"/>
    </row>
    <row r="82" spans="2:22" ht="15">
      <c r="B82" s="4"/>
      <c r="C82" s="35"/>
      <c r="D82" s="85"/>
      <c r="E82" s="74"/>
      <c r="F82" s="75"/>
      <c r="G82" s="85"/>
      <c r="H82" s="74"/>
      <c r="I82" s="75"/>
      <c r="J82" s="85"/>
      <c r="K82" s="75"/>
      <c r="L82" s="75"/>
      <c r="M82" s="78"/>
      <c r="N82" s="77"/>
      <c r="O82" s="77"/>
      <c r="P82" s="78"/>
      <c r="Q82" s="79"/>
      <c r="R82" s="79"/>
      <c r="T82" s="83"/>
      <c r="U82" s="83"/>
      <c r="V82" s="83"/>
    </row>
    <row r="83" spans="1:22" ht="15">
      <c r="A83" s="4" t="s">
        <v>71</v>
      </c>
      <c r="B83" s="4" t="s">
        <v>72</v>
      </c>
      <c r="C83" s="35" t="s">
        <v>55</v>
      </c>
      <c r="D83" s="85"/>
      <c r="E83" s="74">
        <f>SUM(E84:E88)</f>
        <v>6282</v>
      </c>
      <c r="F83" s="74">
        <f>SUM(F84:F88)</f>
        <v>66562</v>
      </c>
      <c r="G83" s="85"/>
      <c r="H83" s="74">
        <f>SUM(H84:H88)</f>
        <v>7716</v>
      </c>
      <c r="I83" s="74">
        <f>SUM(I84:I88)</f>
        <v>81984</v>
      </c>
      <c r="J83" s="85"/>
      <c r="K83" s="74">
        <f>SUM(K84:K88)</f>
        <v>7047</v>
      </c>
      <c r="L83" s="74">
        <f>SUM(L84:L88)</f>
        <v>81911</v>
      </c>
      <c r="M83" s="78" t="s">
        <v>8</v>
      </c>
      <c r="N83" s="77">
        <f aca="true" t="shared" si="29" ref="N83:N88">ROUND(E83/H83*100-100,2)</f>
        <v>-18.58</v>
      </c>
      <c r="O83" s="77">
        <f aca="true" t="shared" si="30" ref="O83:O88">ROUND(F83/I83*100-100,2)</f>
        <v>-18.81</v>
      </c>
      <c r="P83" s="78" t="s">
        <v>8</v>
      </c>
      <c r="Q83" s="79">
        <f aca="true" t="shared" si="31" ref="Q83:Q88">ROUND(E83/K83*100-100,2)</f>
        <v>-10.86</v>
      </c>
      <c r="R83" s="79">
        <f aca="true" t="shared" si="32" ref="R83:R88">ROUND(F83/L83*100-100,2)</f>
        <v>-18.74</v>
      </c>
      <c r="T83" s="83"/>
      <c r="U83" s="83"/>
      <c r="V83" s="83"/>
    </row>
    <row r="84" spans="2:22" ht="15">
      <c r="B84" s="4" t="s">
        <v>73</v>
      </c>
      <c r="C84" s="35" t="s">
        <v>59</v>
      </c>
      <c r="D84" s="92">
        <v>5178</v>
      </c>
      <c r="E84" s="74">
        <v>1341</v>
      </c>
      <c r="F84" s="75">
        <f>ROUND(E84/94.377875*1000,0)</f>
        <v>14209</v>
      </c>
      <c r="G84" s="75">
        <v>4750</v>
      </c>
      <c r="H84" s="74">
        <v>1214</v>
      </c>
      <c r="I84" s="75">
        <v>12899</v>
      </c>
      <c r="J84" s="75">
        <v>6566</v>
      </c>
      <c r="K84" s="75">
        <v>1575</v>
      </c>
      <c r="L84" s="75">
        <v>18310</v>
      </c>
      <c r="M84" s="79">
        <f>ROUND(D84/G84*100-100,2)</f>
        <v>9.01</v>
      </c>
      <c r="N84" s="77">
        <f t="shared" si="29"/>
        <v>10.46</v>
      </c>
      <c r="O84" s="77">
        <f t="shared" si="30"/>
        <v>10.16</v>
      </c>
      <c r="P84" s="79">
        <f>ROUND(D84/J84*100-100,2)</f>
        <v>-21.14</v>
      </c>
      <c r="Q84" s="79">
        <f t="shared" si="31"/>
        <v>-14.86</v>
      </c>
      <c r="R84" s="79">
        <f t="shared" si="32"/>
        <v>-22.4</v>
      </c>
      <c r="T84" s="83"/>
      <c r="U84" s="83"/>
      <c r="V84" s="83"/>
    </row>
    <row r="85" spans="2:22" ht="15">
      <c r="B85" s="4" t="s">
        <v>74</v>
      </c>
      <c r="C85" s="35" t="s">
        <v>75</v>
      </c>
      <c r="D85" s="75">
        <v>387785</v>
      </c>
      <c r="E85" s="74">
        <v>1551</v>
      </c>
      <c r="F85" s="75">
        <f>ROUND(E85/94.377875*1000,0)</f>
        <v>16434</v>
      </c>
      <c r="G85" s="75">
        <v>502750</v>
      </c>
      <c r="H85" s="74">
        <v>2011</v>
      </c>
      <c r="I85" s="75">
        <v>21367</v>
      </c>
      <c r="J85" s="75">
        <v>705492</v>
      </c>
      <c r="K85" s="75">
        <v>1945</v>
      </c>
      <c r="L85" s="75">
        <v>22606</v>
      </c>
      <c r="M85" s="79">
        <f>ROUND(D85/G85*100-100,2)</f>
        <v>-22.87</v>
      </c>
      <c r="N85" s="77">
        <f t="shared" si="29"/>
        <v>-22.87</v>
      </c>
      <c r="O85" s="77">
        <f t="shared" si="30"/>
        <v>-23.09</v>
      </c>
      <c r="P85" s="79">
        <f>ROUND(D85/J85*100-100,2)</f>
        <v>-45.03</v>
      </c>
      <c r="Q85" s="79">
        <f t="shared" si="31"/>
        <v>-20.26</v>
      </c>
      <c r="R85" s="79">
        <f t="shared" si="32"/>
        <v>-27.3</v>
      </c>
      <c r="T85" s="83"/>
      <c r="U85" s="83"/>
      <c r="V85" s="83"/>
    </row>
    <row r="86" spans="2:22" ht="15">
      <c r="B86" s="4" t="s">
        <v>76</v>
      </c>
      <c r="C86" s="35" t="s">
        <v>55</v>
      </c>
      <c r="D86" s="75"/>
      <c r="E86" s="74">
        <v>719</v>
      </c>
      <c r="F86" s="75">
        <f>ROUND(E86/94.377875*1000,0)</f>
        <v>7618</v>
      </c>
      <c r="G86" s="85"/>
      <c r="H86" s="74">
        <v>484</v>
      </c>
      <c r="I86" s="75">
        <v>5143</v>
      </c>
      <c r="J86" s="85"/>
      <c r="K86" s="75">
        <v>528</v>
      </c>
      <c r="L86" s="75">
        <v>6137</v>
      </c>
      <c r="M86" s="78" t="s">
        <v>8</v>
      </c>
      <c r="N86" s="77">
        <f t="shared" si="29"/>
        <v>48.55</v>
      </c>
      <c r="O86" s="77">
        <f t="shared" si="30"/>
        <v>48.12</v>
      </c>
      <c r="P86" s="78" t="s">
        <v>8</v>
      </c>
      <c r="Q86" s="79">
        <f t="shared" si="31"/>
        <v>36.17</v>
      </c>
      <c r="R86" s="79">
        <f t="shared" si="32"/>
        <v>24.13</v>
      </c>
      <c r="T86" s="83"/>
      <c r="U86" s="83"/>
      <c r="V86" s="83"/>
    </row>
    <row r="87" spans="2:22" ht="15">
      <c r="B87" s="4" t="s">
        <v>77</v>
      </c>
      <c r="C87" s="35" t="s">
        <v>59</v>
      </c>
      <c r="D87" s="92">
        <v>4369</v>
      </c>
      <c r="E87" s="74">
        <v>297</v>
      </c>
      <c r="F87" s="75">
        <f>ROUND(E87/94.377875*1000,0)</f>
        <v>3147</v>
      </c>
      <c r="G87" s="75">
        <v>5277</v>
      </c>
      <c r="H87" s="74">
        <v>343</v>
      </c>
      <c r="I87" s="75">
        <v>3644</v>
      </c>
      <c r="J87" s="75">
        <v>6237</v>
      </c>
      <c r="K87" s="75">
        <v>405</v>
      </c>
      <c r="L87" s="75">
        <v>4704</v>
      </c>
      <c r="M87" s="79">
        <f>ROUND(D87/G87*100-100,2)</f>
        <v>-17.21</v>
      </c>
      <c r="N87" s="77">
        <f t="shared" si="29"/>
        <v>-13.41</v>
      </c>
      <c r="O87" s="77">
        <f t="shared" si="30"/>
        <v>-13.64</v>
      </c>
      <c r="P87" s="79">
        <f>ROUND(D87/J87*100-100,2)</f>
        <v>-29.95</v>
      </c>
      <c r="Q87" s="79">
        <f t="shared" si="31"/>
        <v>-26.67</v>
      </c>
      <c r="R87" s="79">
        <f t="shared" si="32"/>
        <v>-33.1</v>
      </c>
      <c r="T87" s="83"/>
      <c r="U87" s="83"/>
      <c r="V87" s="83"/>
    </row>
    <row r="88" spans="2:22" ht="15">
      <c r="B88" s="4" t="s">
        <v>78</v>
      </c>
      <c r="C88" s="35" t="s">
        <v>59</v>
      </c>
      <c r="D88" s="75">
        <v>30315</v>
      </c>
      <c r="E88" s="74">
        <v>2374</v>
      </c>
      <c r="F88" s="75">
        <f>ROUND(E88/94.377875*1000,0)</f>
        <v>25154</v>
      </c>
      <c r="G88" s="75">
        <v>47620</v>
      </c>
      <c r="H88" s="74">
        <v>3664</v>
      </c>
      <c r="I88" s="75">
        <v>38931</v>
      </c>
      <c r="J88" s="75">
        <v>33453</v>
      </c>
      <c r="K88" s="75">
        <v>2594</v>
      </c>
      <c r="L88" s="75">
        <v>30154</v>
      </c>
      <c r="M88" s="79">
        <f>ROUND(D88/G88*100-100,2)</f>
        <v>-36.34</v>
      </c>
      <c r="N88" s="77">
        <f t="shared" si="29"/>
        <v>-35.21</v>
      </c>
      <c r="O88" s="77">
        <f t="shared" si="30"/>
        <v>-35.39</v>
      </c>
      <c r="P88" s="79">
        <f>ROUND(D88/J88*100-100,2)</f>
        <v>-9.38</v>
      </c>
      <c r="Q88" s="79">
        <f t="shared" si="31"/>
        <v>-8.48</v>
      </c>
      <c r="R88" s="79">
        <f t="shared" si="32"/>
        <v>-16.58</v>
      </c>
      <c r="T88" s="83"/>
      <c r="U88" s="83"/>
      <c r="V88" s="83"/>
    </row>
    <row r="89" spans="2:22" ht="15">
      <c r="B89" s="4"/>
      <c r="C89" s="35"/>
      <c r="D89" s="75"/>
      <c r="E89" s="74"/>
      <c r="F89" s="75"/>
      <c r="G89" s="75"/>
      <c r="H89" s="74"/>
      <c r="I89" s="75"/>
      <c r="J89" s="75"/>
      <c r="K89" s="75"/>
      <c r="L89" s="75"/>
      <c r="M89" s="79"/>
      <c r="N89" s="77"/>
      <c r="O89" s="77"/>
      <c r="P89" s="79"/>
      <c r="Q89" s="79"/>
      <c r="R89" s="79"/>
      <c r="T89" s="86"/>
      <c r="U89" s="83"/>
      <c r="V89" s="83"/>
    </row>
    <row r="90" spans="1:22" ht="15">
      <c r="A90" s="4"/>
      <c r="B90" s="4" t="s">
        <v>79</v>
      </c>
      <c r="D90" s="75"/>
      <c r="E90" s="74">
        <f>E8-SUM(E10+E22+E34+E58+E62+E69+E76+E83)</f>
        <v>27533</v>
      </c>
      <c r="F90" s="74">
        <f>F8-SUM(F10+F22+F34+F58+F62+F69+F76+F83)</f>
        <v>291730</v>
      </c>
      <c r="G90" s="85"/>
      <c r="H90" s="74">
        <f>H8-SUM(H10+H22+H34+H58+H62+H69+H76+H83)</f>
        <v>34521</v>
      </c>
      <c r="I90" s="74">
        <f>I8-SUM(I10+I22+I34+I58+I62+I69+I76+I83)</f>
        <v>366795</v>
      </c>
      <c r="J90" s="85"/>
      <c r="K90" s="74">
        <f>K8-SUM(K10+K22+K34+K58+K62+K69+K76+K83)</f>
        <v>23904</v>
      </c>
      <c r="L90" s="74">
        <f>L8-SUM(L10+L22+L34+L58+L62+L69+L76+L83)</f>
        <v>277896</v>
      </c>
      <c r="M90" s="78" t="s">
        <v>8</v>
      </c>
      <c r="N90" s="77">
        <f>ROUND(E90/H90*100-100,2)</f>
        <v>-20.24</v>
      </c>
      <c r="O90" s="77">
        <f>ROUND(F90/I90*100-100,2)</f>
        <v>-20.47</v>
      </c>
      <c r="P90" s="78" t="s">
        <v>8</v>
      </c>
      <c r="Q90" s="79">
        <f>ROUND(E90/K90*100-100,2)</f>
        <v>15.18</v>
      </c>
      <c r="R90" s="79">
        <f>ROUND(F90/L90*100-100,2)</f>
        <v>4.98</v>
      </c>
      <c r="T90" s="86"/>
      <c r="U90" s="83"/>
      <c r="V90" s="83"/>
    </row>
    <row r="91" spans="1:22" ht="15">
      <c r="A91" s="56"/>
      <c r="B91" s="27"/>
      <c r="C91" s="27"/>
      <c r="D91" s="27"/>
      <c r="E91" s="42"/>
      <c r="F91" s="27"/>
      <c r="G91" s="27"/>
      <c r="H91" s="42"/>
      <c r="I91" s="27"/>
      <c r="J91" s="42"/>
      <c r="K91" s="61"/>
      <c r="L91" s="42"/>
      <c r="M91" s="27"/>
      <c r="N91" s="55"/>
      <c r="O91" s="55"/>
      <c r="P91" s="64"/>
      <c r="Q91" s="27"/>
      <c r="R91" s="27"/>
      <c r="T91" s="87"/>
      <c r="U91" s="83"/>
      <c r="V91" s="83"/>
    </row>
    <row r="92" spans="1:22" ht="12.75">
      <c r="A92" s="4" t="s">
        <v>80</v>
      </c>
      <c r="T92" s="21"/>
      <c r="U92" s="22"/>
      <c r="V92" s="22"/>
    </row>
    <row r="93" spans="1:22" ht="12.75">
      <c r="A93" s="4"/>
      <c r="B93" s="4" t="s">
        <v>106</v>
      </c>
      <c r="T93" s="21"/>
      <c r="U93" s="22"/>
      <c r="V93" s="22"/>
    </row>
    <row r="94" spans="1:22" ht="12.75">
      <c r="A94" s="1" t="s">
        <v>81</v>
      </c>
      <c r="T94" s="21"/>
      <c r="U94" s="22"/>
      <c r="V94" s="22"/>
    </row>
    <row r="95" spans="2:22" ht="12.75">
      <c r="B95" s="4" t="s">
        <v>97</v>
      </c>
      <c r="T95" s="21"/>
      <c r="U95" s="22"/>
      <c r="V95" s="22"/>
    </row>
    <row r="96" spans="2:22" ht="12.75">
      <c r="B96" s="4"/>
      <c r="T96" s="21"/>
      <c r="U96" s="22"/>
      <c r="V96" s="22"/>
    </row>
    <row r="97" spans="2:22" ht="12.75">
      <c r="B97" s="4"/>
      <c r="T97" s="21"/>
      <c r="U97" s="22"/>
      <c r="V97" s="22"/>
    </row>
    <row r="98" spans="5:22" ht="12.75">
      <c r="E98" s="1"/>
      <c r="H98" s="1"/>
      <c r="K98" s="1"/>
      <c r="N98" s="1"/>
      <c r="O98" s="1"/>
      <c r="T98" s="1"/>
      <c r="U98" s="22"/>
      <c r="V98" s="22"/>
    </row>
    <row r="99" spans="5:22" ht="12.75">
      <c r="E99" s="1"/>
      <c r="H99" s="1"/>
      <c r="K99" s="1"/>
      <c r="N99" s="1"/>
      <c r="O99" s="1"/>
      <c r="T99" s="1"/>
      <c r="U99" s="22"/>
      <c r="V99" s="22"/>
    </row>
    <row r="100" spans="5:22" ht="12.75">
      <c r="E100" s="1"/>
      <c r="H100" s="1"/>
      <c r="K100" s="1"/>
      <c r="N100" s="1"/>
      <c r="O100" s="1"/>
      <c r="T100" s="1"/>
      <c r="U100" s="22"/>
      <c r="V100" s="22"/>
    </row>
    <row r="101" spans="5:20" ht="12.75">
      <c r="E101" s="1"/>
      <c r="H101" s="1"/>
      <c r="K101" s="1"/>
      <c r="N101" s="1"/>
      <c r="O101" s="1"/>
      <c r="T101" s="1"/>
    </row>
    <row r="102" spans="5:20" ht="12.75">
      <c r="E102" s="1"/>
      <c r="H102" s="1"/>
      <c r="K102" s="1"/>
      <c r="N102" s="1"/>
      <c r="O102" s="1"/>
      <c r="T102" s="1"/>
    </row>
    <row r="103" spans="5:20" ht="12.75">
      <c r="E103" s="1"/>
      <c r="H103" s="1"/>
      <c r="K103" s="1"/>
      <c r="N103" s="1"/>
      <c r="O103" s="1"/>
      <c r="T103" s="1"/>
    </row>
    <row r="104" spans="5:20" ht="12.75">
      <c r="E104" s="1"/>
      <c r="H104" s="1"/>
      <c r="K104" s="1"/>
      <c r="N104" s="1"/>
      <c r="O104" s="1"/>
      <c r="T104" s="1"/>
    </row>
    <row r="105" spans="5:20" ht="12.75">
      <c r="E105" s="1"/>
      <c r="H105" s="1"/>
      <c r="K105" s="1"/>
      <c r="N105" s="1"/>
      <c r="O105" s="1"/>
      <c r="T105" s="1"/>
    </row>
    <row r="106" spans="5:20" ht="12.75">
      <c r="E106" s="1"/>
      <c r="H106" s="1"/>
      <c r="K106" s="1"/>
      <c r="N106" s="1"/>
      <c r="O106" s="1"/>
      <c r="T106" s="1"/>
    </row>
    <row r="107" spans="5:20" ht="12.75">
      <c r="E107" s="1"/>
      <c r="H107" s="1"/>
      <c r="K107" s="1"/>
      <c r="N107" s="1"/>
      <c r="O107" s="1"/>
      <c r="T107" s="1"/>
    </row>
    <row r="108" spans="5:20" ht="12.75">
      <c r="E108" s="1"/>
      <c r="H108" s="1"/>
      <c r="K108" s="1"/>
      <c r="N108" s="1"/>
      <c r="O108" s="1"/>
      <c r="T108" s="1"/>
    </row>
    <row r="109" spans="5:21" ht="12.75">
      <c r="E109" s="1"/>
      <c r="H109" s="1"/>
      <c r="K109" s="1"/>
      <c r="N109" s="1"/>
      <c r="O109" s="1"/>
      <c r="T109" s="1"/>
      <c r="U109" s="2"/>
    </row>
    <row r="110" spans="5:21" ht="12.75">
      <c r="E110" s="1"/>
      <c r="H110" s="1"/>
      <c r="K110" s="1"/>
      <c r="N110" s="1"/>
      <c r="O110" s="1"/>
      <c r="T110" s="1"/>
      <c r="U110" s="2"/>
    </row>
    <row r="111" spans="5:21" ht="12.75">
      <c r="E111" s="1"/>
      <c r="H111" s="1"/>
      <c r="K111" s="1"/>
      <c r="N111" s="1"/>
      <c r="O111" s="1"/>
      <c r="T111" s="1"/>
      <c r="U111" s="2"/>
    </row>
    <row r="112" spans="5:21" ht="12.75">
      <c r="E112" s="1"/>
      <c r="H112" s="1"/>
      <c r="K112" s="1"/>
      <c r="N112" s="1"/>
      <c r="O112" s="1"/>
      <c r="T112" s="1"/>
      <c r="U112" s="2"/>
    </row>
    <row r="113" spans="5:21" ht="12.75">
      <c r="E113" s="1"/>
      <c r="H113" s="1"/>
      <c r="K113" s="1"/>
      <c r="N113" s="1"/>
      <c r="O113" s="1"/>
      <c r="T113" s="1"/>
      <c r="U113" s="2"/>
    </row>
    <row r="114" spans="5:21" ht="12.75">
      <c r="E114" s="1"/>
      <c r="H114" s="1"/>
      <c r="K114" s="1"/>
      <c r="N114" s="1"/>
      <c r="O114" s="1"/>
      <c r="T114" s="1"/>
      <c r="U114" s="2"/>
    </row>
    <row r="115" spans="5:21" ht="12.75">
      <c r="E115" s="1"/>
      <c r="H115" s="1"/>
      <c r="K115" s="1"/>
      <c r="N115" s="1"/>
      <c r="O115" s="1"/>
      <c r="T115" s="1"/>
      <c r="U115" s="2"/>
    </row>
    <row r="116" spans="5:21" ht="12.75">
      <c r="E116" s="1"/>
      <c r="H116" s="1"/>
      <c r="K116" s="1"/>
      <c r="N116" s="1"/>
      <c r="O116" s="1"/>
      <c r="T116" s="1"/>
      <c r="U116" s="2"/>
    </row>
    <row r="117" spans="5:21" ht="12.75">
      <c r="E117" s="1"/>
      <c r="H117" s="1"/>
      <c r="K117" s="1"/>
      <c r="N117" s="1"/>
      <c r="O117" s="1"/>
      <c r="T117" s="1"/>
      <c r="U117" s="2"/>
    </row>
    <row r="118" spans="5:20" ht="12.75">
      <c r="E118" s="1"/>
      <c r="H118" s="1"/>
      <c r="K118" s="1"/>
      <c r="N118" s="1"/>
      <c r="O118" s="1"/>
      <c r="T118" s="1"/>
    </row>
    <row r="119" spans="5:20" ht="12.75">
      <c r="E119" s="1"/>
      <c r="H119" s="1"/>
      <c r="K119" s="1"/>
      <c r="N119" s="1"/>
      <c r="O119" s="1"/>
      <c r="T119" s="1"/>
    </row>
    <row r="120" spans="5:20" ht="12.75">
      <c r="E120" s="1"/>
      <c r="H120" s="1"/>
      <c r="K120" s="1"/>
      <c r="N120" s="1"/>
      <c r="O120" s="1"/>
      <c r="T120" s="1"/>
    </row>
    <row r="121" spans="5:20" ht="12.75">
      <c r="E121" s="1"/>
      <c r="H121" s="1"/>
      <c r="K121" s="1"/>
      <c r="N121" s="1"/>
      <c r="O121" s="1"/>
      <c r="T121" s="1"/>
    </row>
    <row r="122" spans="5:20" ht="12.75">
      <c r="E122" s="1"/>
      <c r="H122" s="1"/>
      <c r="K122" s="1"/>
      <c r="N122" s="1"/>
      <c r="O122" s="1"/>
      <c r="T122" s="1"/>
    </row>
    <row r="123" spans="5:20" ht="12.75">
      <c r="E123" s="1"/>
      <c r="H123" s="1"/>
      <c r="K123" s="1"/>
      <c r="N123" s="1"/>
      <c r="O123" s="1"/>
      <c r="T123" s="1"/>
    </row>
    <row r="124" spans="5:20" ht="12.75">
      <c r="E124" s="1"/>
      <c r="H124" s="1"/>
      <c r="K124" s="1"/>
      <c r="N124" s="1"/>
      <c r="O124" s="1"/>
      <c r="T124" s="1"/>
    </row>
    <row r="125" spans="5:20" ht="12.75">
      <c r="E125" s="1"/>
      <c r="H125" s="1"/>
      <c r="K125" s="1"/>
      <c r="N125" s="1"/>
      <c r="O125" s="1"/>
      <c r="T125" s="1"/>
    </row>
    <row r="126" spans="5:20" ht="12.75">
      <c r="E126" s="1"/>
      <c r="H126" s="1"/>
      <c r="K126" s="1"/>
      <c r="N126" s="1"/>
      <c r="O126" s="1"/>
      <c r="T126" s="1"/>
    </row>
    <row r="127" spans="5:20" ht="12.75">
      <c r="E127" s="1"/>
      <c r="H127" s="1"/>
      <c r="K127" s="1"/>
      <c r="N127" s="1"/>
      <c r="O127" s="1"/>
      <c r="T127" s="1"/>
    </row>
    <row r="128" spans="5:20" ht="12.75">
      <c r="E128" s="1"/>
      <c r="H128" s="1"/>
      <c r="K128" s="1"/>
      <c r="N128" s="1"/>
      <c r="O128" s="1"/>
      <c r="T128" s="1"/>
    </row>
    <row r="129" spans="5:20" ht="12.75">
      <c r="E129" s="1"/>
      <c r="H129" s="1"/>
      <c r="K129" s="1"/>
      <c r="N129" s="1"/>
      <c r="O129" s="1"/>
      <c r="T129" s="1"/>
    </row>
    <row r="130" spans="5:20" ht="12.75">
      <c r="E130" s="1"/>
      <c r="H130" s="1"/>
      <c r="K130" s="1"/>
      <c r="N130" s="1"/>
      <c r="O130" s="1"/>
      <c r="T130" s="1"/>
    </row>
    <row r="131" spans="5:20" ht="12.75">
      <c r="E131" s="1"/>
      <c r="H131" s="1"/>
      <c r="K131" s="1"/>
      <c r="N131" s="1"/>
      <c r="O131" s="1"/>
      <c r="T131" s="1"/>
    </row>
    <row r="132" spans="5:20" ht="12.75">
      <c r="E132" s="1"/>
      <c r="H132" s="1"/>
      <c r="K132" s="1"/>
      <c r="N132" s="1"/>
      <c r="O132" s="1"/>
      <c r="T132" s="1"/>
    </row>
    <row r="133" spans="5:20" ht="12.75">
      <c r="E133" s="1"/>
      <c r="H133" s="1"/>
      <c r="K133" s="1"/>
      <c r="N133" s="1"/>
      <c r="O133" s="1"/>
      <c r="T133" s="1"/>
    </row>
    <row r="134" spans="5:20" ht="12.75">
      <c r="E134" s="1"/>
      <c r="H134" s="1"/>
      <c r="K134" s="1"/>
      <c r="N134" s="1"/>
      <c r="O134" s="1"/>
      <c r="T134" s="1"/>
    </row>
    <row r="135" spans="5:20" ht="12.75">
      <c r="E135" s="1"/>
      <c r="H135" s="1"/>
      <c r="K135" s="1"/>
      <c r="N135" s="1"/>
      <c r="O135" s="1"/>
      <c r="T135" s="1"/>
    </row>
    <row r="136" spans="5:20" ht="12.75">
      <c r="E136" s="1"/>
      <c r="H136" s="1"/>
      <c r="K136" s="1"/>
      <c r="N136" s="1"/>
      <c r="O136" s="1"/>
      <c r="T136" s="1"/>
    </row>
    <row r="137" spans="5:20" ht="12.75">
      <c r="E137" s="1"/>
      <c r="H137" s="1"/>
      <c r="K137" s="1"/>
      <c r="N137" s="1"/>
      <c r="O137" s="1"/>
      <c r="T137" s="1"/>
    </row>
    <row r="138" spans="5:20" ht="12.75">
      <c r="E138" s="1"/>
      <c r="H138" s="1"/>
      <c r="K138" s="1"/>
      <c r="N138" s="1"/>
      <c r="O138" s="1"/>
      <c r="T138" s="1"/>
    </row>
    <row r="139" spans="5:20" ht="12.75">
      <c r="E139" s="1"/>
      <c r="H139" s="1"/>
      <c r="K139" s="1"/>
      <c r="N139" s="1"/>
      <c r="O139" s="1"/>
      <c r="T139" s="1"/>
    </row>
    <row r="140" spans="5:20" ht="12.75">
      <c r="E140" s="1"/>
      <c r="H140" s="1"/>
      <c r="K140" s="1"/>
      <c r="N140" s="1"/>
      <c r="O140" s="1"/>
      <c r="T140" s="1"/>
    </row>
    <row r="141" spans="5:20" ht="12.75">
      <c r="E141" s="1"/>
      <c r="H141" s="1"/>
      <c r="K141" s="1"/>
      <c r="N141" s="1"/>
      <c r="O141" s="1"/>
      <c r="T141" s="1"/>
    </row>
    <row r="142" spans="5:20" ht="12.75">
      <c r="E142" s="1"/>
      <c r="H142" s="1"/>
      <c r="K142" s="1"/>
      <c r="N142" s="1"/>
      <c r="O142" s="1"/>
      <c r="T142" s="1"/>
    </row>
    <row r="143" spans="5:20" ht="12.75">
      <c r="E143" s="1"/>
      <c r="H143" s="1"/>
      <c r="K143" s="1"/>
      <c r="N143" s="1"/>
      <c r="O143" s="1"/>
      <c r="T143" s="1"/>
    </row>
    <row r="144" spans="5:20" ht="12.75">
      <c r="E144" s="1"/>
      <c r="H144" s="1"/>
      <c r="K144" s="1"/>
      <c r="N144" s="1"/>
      <c r="O144" s="1"/>
      <c r="T144" s="1"/>
    </row>
    <row r="145" spans="5:20" ht="12.75">
      <c r="E145" s="1"/>
      <c r="H145" s="1"/>
      <c r="K145" s="1"/>
      <c r="N145" s="1"/>
      <c r="O145" s="1"/>
      <c r="T145" s="1"/>
    </row>
    <row r="146" spans="5:20" ht="12.75">
      <c r="E146" s="1"/>
      <c r="H146" s="1"/>
      <c r="K146" s="1"/>
      <c r="N146" s="1"/>
      <c r="O146" s="1"/>
      <c r="T146" s="1"/>
    </row>
    <row r="147" spans="5:20" ht="12.75">
      <c r="E147" s="1"/>
      <c r="H147" s="1"/>
      <c r="K147" s="1"/>
      <c r="N147" s="1"/>
      <c r="O147" s="1"/>
      <c r="T147" s="1"/>
    </row>
    <row r="148" spans="5:20" ht="12.75">
      <c r="E148" s="1"/>
      <c r="H148" s="1"/>
      <c r="K148" s="1"/>
      <c r="N148" s="1"/>
      <c r="O148" s="1"/>
      <c r="T148" s="1"/>
    </row>
    <row r="149" spans="5:20" ht="12.75">
      <c r="E149" s="1"/>
      <c r="H149" s="1"/>
      <c r="K149" s="1"/>
      <c r="N149" s="1"/>
      <c r="O149" s="1"/>
      <c r="T149" s="1"/>
    </row>
    <row r="150" spans="5:20" ht="12.75">
      <c r="E150" s="1"/>
      <c r="H150" s="1"/>
      <c r="K150" s="1"/>
      <c r="N150" s="1"/>
      <c r="O150" s="1"/>
      <c r="T150" s="1"/>
    </row>
    <row r="151" spans="5:20" ht="12.75">
      <c r="E151" s="1"/>
      <c r="H151" s="1"/>
      <c r="K151" s="1"/>
      <c r="N151" s="1"/>
      <c r="O151" s="1"/>
      <c r="T151" s="1"/>
    </row>
    <row r="152" spans="5:20" ht="12.75">
      <c r="E152" s="1"/>
      <c r="H152" s="1"/>
      <c r="K152" s="1"/>
      <c r="N152" s="1"/>
      <c r="O152" s="1"/>
      <c r="T152" s="1"/>
    </row>
    <row r="153" spans="5:20" ht="12.75">
      <c r="E153" s="1"/>
      <c r="H153" s="1"/>
      <c r="K153" s="1"/>
      <c r="N153" s="1"/>
      <c r="O153" s="1"/>
      <c r="T153" s="1"/>
    </row>
    <row r="154" spans="5:20" ht="12.75">
      <c r="E154" s="1"/>
      <c r="H154" s="1"/>
      <c r="K154" s="1"/>
      <c r="N154" s="1"/>
      <c r="O154" s="1"/>
      <c r="T154" s="1"/>
    </row>
    <row r="155" spans="5:20" ht="12.75">
      <c r="E155" s="1"/>
      <c r="H155" s="1"/>
      <c r="K155" s="1"/>
      <c r="N155" s="1"/>
      <c r="O155" s="1"/>
      <c r="T155" s="1"/>
    </row>
    <row r="156" spans="5:20" ht="12.75">
      <c r="E156" s="1"/>
      <c r="H156" s="1"/>
      <c r="K156" s="1"/>
      <c r="N156" s="1"/>
      <c r="O156" s="1"/>
      <c r="T156" s="1"/>
    </row>
    <row r="157" spans="5:20" ht="12.75">
      <c r="E157" s="1"/>
      <c r="H157" s="1"/>
      <c r="K157" s="1"/>
      <c r="N157" s="1"/>
      <c r="O157" s="1"/>
      <c r="T157" s="1"/>
    </row>
    <row r="158" spans="5:21" ht="12.75">
      <c r="E158" s="1"/>
      <c r="H158" s="1"/>
      <c r="K158" s="1"/>
      <c r="N158" s="1"/>
      <c r="O158" s="1"/>
      <c r="T158" s="1"/>
      <c r="U158" s="2"/>
    </row>
    <row r="159" spans="5:21" ht="12.75">
      <c r="E159" s="1"/>
      <c r="H159" s="1"/>
      <c r="K159" s="1"/>
      <c r="N159" s="1"/>
      <c r="O159" s="1"/>
      <c r="T159" s="1"/>
      <c r="U159" s="2"/>
    </row>
    <row r="160" spans="5:20" ht="12.75">
      <c r="E160" s="1"/>
      <c r="H160" s="1"/>
      <c r="K160" s="1"/>
      <c r="N160" s="1"/>
      <c r="O160" s="1"/>
      <c r="T160" s="1"/>
    </row>
    <row r="161" spans="5:20" ht="12.75">
      <c r="E161" s="1"/>
      <c r="H161" s="1"/>
      <c r="K161" s="1"/>
      <c r="N161" s="1"/>
      <c r="O161" s="1"/>
      <c r="T161" s="1"/>
    </row>
    <row r="162" spans="5:21" ht="12.75">
      <c r="E162" s="1"/>
      <c r="H162" s="1"/>
      <c r="K162" s="1"/>
      <c r="N162" s="1"/>
      <c r="O162" s="1"/>
      <c r="T162" s="1"/>
      <c r="U162" s="2"/>
    </row>
    <row r="163" spans="5:21" ht="12.75">
      <c r="E163" s="1"/>
      <c r="H163" s="1"/>
      <c r="K163" s="1"/>
      <c r="N163" s="1"/>
      <c r="O163" s="1"/>
      <c r="T163" s="1"/>
      <c r="U163" s="2"/>
    </row>
    <row r="164" spans="5:21" ht="12.75">
      <c r="E164" s="1"/>
      <c r="H164" s="1"/>
      <c r="K164" s="1"/>
      <c r="N164" s="1"/>
      <c r="O164" s="1"/>
      <c r="T164" s="1"/>
      <c r="U164" s="2"/>
    </row>
    <row r="165" spans="5:21" ht="12.75">
      <c r="E165" s="1"/>
      <c r="H165" s="1"/>
      <c r="K165" s="1"/>
      <c r="N165" s="1"/>
      <c r="O165" s="1"/>
      <c r="T165" s="1"/>
      <c r="U165" s="2"/>
    </row>
    <row r="166" spans="5:21" ht="12.75">
      <c r="E166" s="1"/>
      <c r="H166" s="1"/>
      <c r="K166" s="1"/>
      <c r="N166" s="1"/>
      <c r="O166" s="1"/>
      <c r="T166" s="1"/>
      <c r="U166" s="2"/>
    </row>
    <row r="167" spans="5:20" ht="12.75">
      <c r="E167" s="1"/>
      <c r="H167" s="1"/>
      <c r="K167" s="1"/>
      <c r="N167" s="1"/>
      <c r="O167" s="1"/>
      <c r="T167" s="1"/>
    </row>
    <row r="168" spans="5:20" ht="12.75">
      <c r="E168" s="1"/>
      <c r="H168" s="1"/>
      <c r="K168" s="1"/>
      <c r="N168" s="1"/>
      <c r="O168" s="1"/>
      <c r="T168" s="1"/>
    </row>
    <row r="169" spans="5:21" ht="12.75">
      <c r="E169" s="1"/>
      <c r="H169" s="1"/>
      <c r="K169" s="1"/>
      <c r="N169" s="1"/>
      <c r="O169" s="1"/>
      <c r="T169" s="1"/>
      <c r="U169" s="2"/>
    </row>
    <row r="170" spans="5:21" ht="12.75">
      <c r="E170" s="1"/>
      <c r="H170" s="1"/>
      <c r="K170" s="1"/>
      <c r="N170" s="1"/>
      <c r="O170" s="1"/>
      <c r="T170" s="1"/>
      <c r="U170" s="2"/>
    </row>
    <row r="171" spans="5:21" ht="12.75">
      <c r="E171" s="1"/>
      <c r="H171" s="1"/>
      <c r="K171" s="1"/>
      <c r="N171" s="1"/>
      <c r="O171" s="1"/>
      <c r="T171" s="1"/>
      <c r="U171" s="2"/>
    </row>
    <row r="172" spans="5:21" ht="12.75">
      <c r="E172" s="1"/>
      <c r="H172" s="1"/>
      <c r="K172" s="1"/>
      <c r="N172" s="1"/>
      <c r="O172" s="1"/>
      <c r="T172" s="1"/>
      <c r="U172" s="2"/>
    </row>
    <row r="173" spans="5:20" ht="12.75">
      <c r="E173" s="1"/>
      <c r="H173" s="1"/>
      <c r="K173" s="1"/>
      <c r="N173" s="1"/>
      <c r="O173" s="1"/>
      <c r="T173" s="1"/>
    </row>
    <row r="174" spans="5:20" ht="12.75">
      <c r="E174" s="1"/>
      <c r="H174" s="1"/>
      <c r="K174" s="1"/>
      <c r="N174" s="1"/>
      <c r="O174" s="1"/>
      <c r="T174" s="1"/>
    </row>
    <row r="175" spans="5:20" ht="12.75">
      <c r="E175" s="1"/>
      <c r="H175" s="1"/>
      <c r="K175" s="1"/>
      <c r="N175" s="1"/>
      <c r="O175" s="1"/>
      <c r="T175" s="1"/>
    </row>
    <row r="176" spans="5:21" ht="12.75">
      <c r="E176" s="1"/>
      <c r="H176" s="1"/>
      <c r="K176" s="1"/>
      <c r="N176" s="1"/>
      <c r="O176" s="1"/>
      <c r="T176" s="1"/>
      <c r="U176" s="2"/>
    </row>
    <row r="177" spans="5:21" ht="12.75">
      <c r="E177" s="1"/>
      <c r="H177" s="1"/>
      <c r="K177" s="1"/>
      <c r="N177" s="1"/>
      <c r="O177" s="1"/>
      <c r="T177" s="1"/>
      <c r="U177" s="2"/>
    </row>
    <row r="178" spans="5:21" ht="12.75">
      <c r="E178" s="1"/>
      <c r="H178" s="1"/>
      <c r="K178" s="1"/>
      <c r="N178" s="1"/>
      <c r="O178" s="1"/>
      <c r="T178" s="1"/>
      <c r="U178" s="2"/>
    </row>
    <row r="179" spans="5:20" ht="12.75">
      <c r="E179" s="1"/>
      <c r="H179" s="1"/>
      <c r="K179" s="1"/>
      <c r="N179" s="1"/>
      <c r="O179" s="1"/>
      <c r="T179" s="1"/>
    </row>
    <row r="180" spans="5:20" ht="12.75">
      <c r="E180" s="1"/>
      <c r="H180" s="1"/>
      <c r="K180" s="1"/>
      <c r="N180" s="1"/>
      <c r="O180" s="1"/>
      <c r="T180" s="1"/>
    </row>
    <row r="181" spans="5:20" ht="12.75">
      <c r="E181" s="1"/>
      <c r="H181" s="1"/>
      <c r="K181" s="1"/>
      <c r="N181" s="1"/>
      <c r="O181" s="1"/>
      <c r="T181" s="1"/>
    </row>
    <row r="182" spans="5:20" ht="12.75">
      <c r="E182" s="1"/>
      <c r="H182" s="1"/>
      <c r="K182" s="1"/>
      <c r="N182" s="1"/>
      <c r="O182" s="1"/>
      <c r="T182" s="1"/>
    </row>
    <row r="183" spans="5:21" ht="12.75">
      <c r="E183" s="1"/>
      <c r="H183" s="1"/>
      <c r="K183" s="1"/>
      <c r="N183" s="1"/>
      <c r="O183" s="1"/>
      <c r="T183" s="1"/>
      <c r="U183" s="2"/>
    </row>
    <row r="184" spans="5:21" ht="12.75">
      <c r="E184" s="1"/>
      <c r="H184" s="1"/>
      <c r="K184" s="1"/>
      <c r="N184" s="1"/>
      <c r="O184" s="1"/>
      <c r="T184" s="1"/>
      <c r="U184" s="2"/>
    </row>
    <row r="185" spans="5:20" ht="12.75">
      <c r="E185" s="1"/>
      <c r="H185" s="1"/>
      <c r="K185" s="1"/>
      <c r="N185" s="1"/>
      <c r="O185" s="1"/>
      <c r="T185" s="1"/>
    </row>
    <row r="186" spans="5:21" ht="12.75">
      <c r="E186" s="1"/>
      <c r="H186" s="1"/>
      <c r="K186" s="1"/>
      <c r="N186" s="1"/>
      <c r="O186" s="1"/>
      <c r="T186" s="1"/>
      <c r="U186" s="2"/>
    </row>
    <row r="187" spans="5:21" ht="12.75">
      <c r="E187" s="1"/>
      <c r="H187" s="1"/>
      <c r="K187" s="1"/>
      <c r="N187" s="1"/>
      <c r="O187" s="1"/>
      <c r="T187" s="1"/>
      <c r="U187" s="2"/>
    </row>
    <row r="188" spans="5:20" ht="12.75">
      <c r="E188" s="1"/>
      <c r="H188" s="1"/>
      <c r="K188" s="1"/>
      <c r="N188" s="1"/>
      <c r="O188" s="1"/>
      <c r="T188" s="1"/>
    </row>
    <row r="189" spans="5:20" ht="12.75">
      <c r="E189" s="1"/>
      <c r="H189" s="1"/>
      <c r="K189" s="1"/>
      <c r="N189" s="1"/>
      <c r="O189" s="1"/>
      <c r="T189" s="1"/>
    </row>
    <row r="190" spans="5:20" ht="12.75">
      <c r="E190" s="1"/>
      <c r="H190" s="1"/>
      <c r="K190" s="1"/>
      <c r="N190" s="1"/>
      <c r="O190" s="1"/>
      <c r="T190" s="1"/>
    </row>
    <row r="191" spans="5:20" ht="12.75">
      <c r="E191" s="1"/>
      <c r="H191" s="1"/>
      <c r="K191" s="1"/>
      <c r="N191" s="1"/>
      <c r="O191" s="1"/>
      <c r="T191" s="1"/>
    </row>
    <row r="192" spans="5:20" ht="12.75">
      <c r="E192" s="1"/>
      <c r="H192" s="1"/>
      <c r="K192" s="1"/>
      <c r="N192" s="1"/>
      <c r="O192" s="1"/>
      <c r="T192" s="1"/>
    </row>
    <row r="193" spans="5:20" ht="12.75">
      <c r="E193" s="1"/>
      <c r="H193" s="1"/>
      <c r="K193" s="1"/>
      <c r="N193" s="1"/>
      <c r="O193" s="1"/>
      <c r="T193" s="1"/>
    </row>
    <row r="194" spans="5:20" ht="12.75">
      <c r="E194" s="1"/>
      <c r="H194" s="1"/>
      <c r="K194" s="1"/>
      <c r="N194" s="1"/>
      <c r="O194" s="1"/>
      <c r="T194" s="1"/>
    </row>
    <row r="195" spans="5:20" ht="12.75">
      <c r="E195" s="1"/>
      <c r="H195" s="1"/>
      <c r="K195" s="1"/>
      <c r="N195" s="1"/>
      <c r="O195" s="1"/>
      <c r="T195" s="1"/>
    </row>
    <row r="196" spans="5:20" ht="12.75">
      <c r="E196" s="1"/>
      <c r="H196" s="1"/>
      <c r="K196" s="1"/>
      <c r="N196" s="1"/>
      <c r="O196" s="1"/>
      <c r="T196" s="1"/>
    </row>
    <row r="197" spans="5:20" ht="12.75">
      <c r="E197" s="1"/>
      <c r="H197" s="1"/>
      <c r="K197" s="1"/>
      <c r="N197" s="1"/>
      <c r="O197" s="1"/>
      <c r="T197" s="1"/>
    </row>
    <row r="198" spans="5:20" ht="12.75">
      <c r="E198" s="1"/>
      <c r="H198" s="1"/>
      <c r="K198" s="1"/>
      <c r="N198" s="1"/>
      <c r="O198" s="1"/>
      <c r="T198" s="1"/>
    </row>
    <row r="199" spans="5:20" ht="12.75">
      <c r="E199" s="1"/>
      <c r="H199" s="1"/>
      <c r="K199" s="1"/>
      <c r="N199" s="1"/>
      <c r="O199" s="1"/>
      <c r="T199" s="1"/>
    </row>
    <row r="200" spans="5:20" ht="12.75">
      <c r="E200" s="1"/>
      <c r="H200" s="1"/>
      <c r="K200" s="1"/>
      <c r="N200" s="1"/>
      <c r="O200" s="1"/>
      <c r="T200" s="1"/>
    </row>
    <row r="201" spans="5:20" ht="12.75">
      <c r="E201" s="1"/>
      <c r="H201" s="1"/>
      <c r="K201" s="1"/>
      <c r="N201" s="1"/>
      <c r="O201" s="1"/>
      <c r="T201" s="1"/>
    </row>
    <row r="202" spans="5:20" ht="12.75">
      <c r="E202" s="1"/>
      <c r="H202" s="1"/>
      <c r="K202" s="1"/>
      <c r="N202" s="1"/>
      <c r="O202" s="1"/>
      <c r="T202" s="1"/>
    </row>
    <row r="203" spans="5:20" ht="12.75">
      <c r="E203" s="1"/>
      <c r="H203" s="1"/>
      <c r="K203" s="1"/>
      <c r="N203" s="1"/>
      <c r="O203" s="1"/>
      <c r="T203" s="1"/>
    </row>
    <row r="204" spans="5:20" ht="12.75">
      <c r="E204" s="1"/>
      <c r="H204" s="1"/>
      <c r="K204" s="1"/>
      <c r="N204" s="1"/>
      <c r="O204" s="1"/>
      <c r="T204" s="1"/>
    </row>
    <row r="205" spans="5:20" ht="12.75">
      <c r="E205" s="1"/>
      <c r="H205" s="1"/>
      <c r="K205" s="1"/>
      <c r="N205" s="1"/>
      <c r="O205" s="1"/>
      <c r="T205" s="1"/>
    </row>
    <row r="206" spans="5:20" ht="12.75">
      <c r="E206" s="1"/>
      <c r="H206" s="1"/>
      <c r="K206" s="1"/>
      <c r="N206" s="1"/>
      <c r="O206" s="1"/>
      <c r="T206" s="1"/>
    </row>
    <row r="207" spans="5:20" ht="12.75">
      <c r="E207" s="1"/>
      <c r="H207" s="1"/>
      <c r="K207" s="1"/>
      <c r="N207" s="1"/>
      <c r="O207" s="1"/>
      <c r="T207" s="1"/>
    </row>
    <row r="208" spans="5:20" ht="12.75">
      <c r="E208" s="1"/>
      <c r="H208" s="1"/>
      <c r="K208" s="1"/>
      <c r="N208" s="1"/>
      <c r="O208" s="1"/>
      <c r="T208" s="1"/>
    </row>
    <row r="209" spans="5:20" ht="12.75">
      <c r="E209" s="1"/>
      <c r="H209" s="1"/>
      <c r="K209" s="1"/>
      <c r="N209" s="1"/>
      <c r="O209" s="1"/>
      <c r="T209" s="1"/>
    </row>
    <row r="210" spans="5:20" ht="12.75">
      <c r="E210" s="1"/>
      <c r="H210" s="1"/>
      <c r="K210" s="1"/>
      <c r="N210" s="1"/>
      <c r="O210" s="1"/>
      <c r="T210" s="1"/>
    </row>
    <row r="211" spans="5:20" ht="12.75">
      <c r="E211" s="1"/>
      <c r="H211" s="1"/>
      <c r="K211" s="1"/>
      <c r="N211" s="1"/>
      <c r="O211" s="1"/>
      <c r="T211" s="1"/>
    </row>
    <row r="212" spans="5:20" ht="12.75">
      <c r="E212" s="1"/>
      <c r="H212" s="1"/>
      <c r="K212" s="1"/>
      <c r="N212" s="1"/>
      <c r="O212" s="1"/>
      <c r="T212" s="1"/>
    </row>
    <row r="213" spans="5:20" ht="12.75">
      <c r="E213" s="1"/>
      <c r="H213" s="1"/>
      <c r="K213" s="1"/>
      <c r="N213" s="1"/>
      <c r="O213" s="1"/>
      <c r="T213" s="1"/>
    </row>
    <row r="214" spans="5:20" ht="12.75">
      <c r="E214" s="1"/>
      <c r="H214" s="1"/>
      <c r="K214" s="1"/>
      <c r="N214" s="1"/>
      <c r="O214" s="1"/>
      <c r="T214" s="1"/>
    </row>
    <row r="215" spans="5:20" ht="12.75">
      <c r="E215" s="1"/>
      <c r="H215" s="1"/>
      <c r="K215" s="1"/>
      <c r="N215" s="1"/>
      <c r="O215" s="1"/>
      <c r="T215" s="1"/>
    </row>
    <row r="216" spans="5:20" ht="12.75">
      <c r="E216" s="1"/>
      <c r="H216" s="1"/>
      <c r="K216" s="1"/>
      <c r="N216" s="1"/>
      <c r="O216" s="1"/>
      <c r="T216" s="1"/>
    </row>
    <row r="217" spans="5:20" ht="12.75">
      <c r="E217" s="1"/>
      <c r="H217" s="1"/>
      <c r="K217" s="1"/>
      <c r="N217" s="1"/>
      <c r="O217" s="1"/>
      <c r="T217" s="1"/>
    </row>
    <row r="218" spans="5:20" ht="12.75">
      <c r="E218" s="1"/>
      <c r="H218" s="1"/>
      <c r="K218" s="1"/>
      <c r="N218" s="1"/>
      <c r="O218" s="1"/>
      <c r="T218" s="1"/>
    </row>
    <row r="219" spans="5:20" ht="12.75">
      <c r="E219" s="1"/>
      <c r="H219" s="1"/>
      <c r="K219" s="1"/>
      <c r="N219" s="1"/>
      <c r="O219" s="1"/>
      <c r="T219" s="1"/>
    </row>
    <row r="220" spans="5:20" ht="12.75">
      <c r="E220" s="1"/>
      <c r="H220" s="1"/>
      <c r="K220" s="1"/>
      <c r="N220" s="1"/>
      <c r="O220" s="1"/>
      <c r="T220" s="1"/>
    </row>
    <row r="221" spans="5:20" ht="12.75">
      <c r="E221" s="1"/>
      <c r="H221" s="1"/>
      <c r="K221" s="1"/>
      <c r="N221" s="1"/>
      <c r="O221" s="1"/>
      <c r="T221" s="1"/>
    </row>
    <row r="222" spans="5:20" ht="12.75">
      <c r="E222" s="1"/>
      <c r="H222" s="1"/>
      <c r="K222" s="1"/>
      <c r="N222" s="1"/>
      <c r="O222" s="1"/>
      <c r="T222" s="1"/>
    </row>
    <row r="223" spans="5:20" ht="12.75">
      <c r="E223" s="1"/>
      <c r="H223" s="1"/>
      <c r="K223" s="1"/>
      <c r="N223" s="1"/>
      <c r="O223" s="1"/>
      <c r="T223" s="1"/>
    </row>
    <row r="224" spans="5:20" ht="12.75">
      <c r="E224" s="1"/>
      <c r="H224" s="1"/>
      <c r="K224" s="1"/>
      <c r="N224" s="1"/>
      <c r="O224" s="1"/>
      <c r="T224" s="1"/>
    </row>
    <row r="225" spans="5:20" ht="12.75">
      <c r="E225" s="1"/>
      <c r="H225" s="1"/>
      <c r="K225" s="1"/>
      <c r="N225" s="1"/>
      <c r="O225" s="1"/>
      <c r="T225" s="1"/>
    </row>
    <row r="226" spans="5:20" ht="12.75">
      <c r="E226" s="1"/>
      <c r="H226" s="1"/>
      <c r="K226" s="1"/>
      <c r="N226" s="1"/>
      <c r="O226" s="1"/>
      <c r="T226" s="1"/>
    </row>
    <row r="227" spans="5:20" ht="12.75">
      <c r="E227" s="1"/>
      <c r="H227" s="1"/>
      <c r="K227" s="1"/>
      <c r="N227" s="1"/>
      <c r="O227" s="1"/>
      <c r="T227" s="1"/>
    </row>
    <row r="228" spans="5:20" ht="12.75">
      <c r="E228" s="1"/>
      <c r="H228" s="1"/>
      <c r="K228" s="1"/>
      <c r="N228" s="1"/>
      <c r="O228" s="1"/>
      <c r="T228" s="1"/>
    </row>
    <row r="229" spans="5:20" ht="12.75">
      <c r="E229" s="1"/>
      <c r="H229" s="1"/>
      <c r="K229" s="1"/>
      <c r="N229" s="1"/>
      <c r="O229" s="1"/>
      <c r="T229" s="1"/>
    </row>
    <row r="230" spans="5:20" ht="12.75">
      <c r="E230" s="1"/>
      <c r="H230" s="1"/>
      <c r="K230" s="1"/>
      <c r="N230" s="1"/>
      <c r="O230" s="1"/>
      <c r="T230" s="1"/>
    </row>
    <row r="231" spans="5:20" ht="12.75">
      <c r="E231" s="1"/>
      <c r="H231" s="1"/>
      <c r="K231" s="1"/>
      <c r="N231" s="1"/>
      <c r="O231" s="1"/>
      <c r="T231" s="1"/>
    </row>
    <row r="232" spans="5:20" ht="12.75">
      <c r="E232" s="1"/>
      <c r="H232" s="1"/>
      <c r="K232" s="1"/>
      <c r="N232" s="1"/>
      <c r="O232" s="1"/>
      <c r="T232" s="1"/>
    </row>
    <row r="233" spans="5:20" ht="12.75">
      <c r="E233" s="1"/>
      <c r="H233" s="1"/>
      <c r="K233" s="1"/>
      <c r="N233" s="1"/>
      <c r="O233" s="1"/>
      <c r="T233" s="1"/>
    </row>
    <row r="234" spans="5:20" ht="12.75">
      <c r="E234" s="1"/>
      <c r="H234" s="1"/>
      <c r="K234" s="1"/>
      <c r="N234" s="1"/>
      <c r="O234" s="1"/>
      <c r="T234" s="1"/>
    </row>
    <row r="235" spans="5:20" ht="12.75">
      <c r="E235" s="1"/>
      <c r="H235" s="1"/>
      <c r="K235" s="1"/>
      <c r="N235" s="1"/>
      <c r="O235" s="1"/>
      <c r="T235" s="1"/>
    </row>
    <row r="236" spans="5:20" ht="12.75">
      <c r="E236" s="1"/>
      <c r="H236" s="1"/>
      <c r="K236" s="1"/>
      <c r="N236" s="1"/>
      <c r="O236" s="1"/>
      <c r="T236" s="1"/>
    </row>
    <row r="237" spans="5:20" ht="12.75">
      <c r="E237" s="1"/>
      <c r="H237" s="1"/>
      <c r="K237" s="1"/>
      <c r="N237" s="1"/>
      <c r="O237" s="1"/>
      <c r="T237" s="1"/>
    </row>
    <row r="238" spans="5:20" ht="12.75">
      <c r="E238" s="1"/>
      <c r="H238" s="1"/>
      <c r="K238" s="1"/>
      <c r="N238" s="1"/>
      <c r="O238" s="1"/>
      <c r="T238" s="1"/>
    </row>
  </sheetData>
  <sheetProtection/>
  <mergeCells count="22">
    <mergeCell ref="D54:F54"/>
    <mergeCell ref="G54:I54"/>
    <mergeCell ref="Q6:R6"/>
    <mergeCell ref="K6:L6"/>
    <mergeCell ref="A51:R51"/>
    <mergeCell ref="J54:L54"/>
    <mergeCell ref="E6:F6"/>
    <mergeCell ref="H6:I6"/>
    <mergeCell ref="N6:O6"/>
    <mergeCell ref="M55:O55"/>
    <mergeCell ref="P55:R55"/>
    <mergeCell ref="E56:F56"/>
    <mergeCell ref="H56:I56"/>
    <mergeCell ref="K56:L56"/>
    <mergeCell ref="N56:O56"/>
    <mergeCell ref="Q56:R56"/>
    <mergeCell ref="A1:R1"/>
    <mergeCell ref="D4:F4"/>
    <mergeCell ref="G4:I4"/>
    <mergeCell ref="J4:L4"/>
    <mergeCell ref="M5:O5"/>
    <mergeCell ref="P5:R5"/>
  </mergeCells>
  <printOptions/>
  <pageMargins left="0.65" right="0.16" top="0.5" bottom="0.5" header="0" footer="0"/>
  <pageSetup horizontalDpi="1200" verticalDpi="1200" orientation="landscape" scale="51" r:id="rId1"/>
  <rowBreaks count="3" manualBreakCount="3">
    <brk id="50" max="255" man="1"/>
    <brk id="97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67" zoomScaleNormal="67" zoomScalePageLayoutView="0" workbookViewId="0" topLeftCell="A54">
      <selection activeCell="P59" sqref="P59"/>
    </sheetView>
  </sheetViews>
  <sheetFormatPr defaultColWidth="8.8515625" defaultRowHeight="12.75"/>
  <cols>
    <col min="1" max="1" width="4.00390625" style="0" customWidth="1"/>
    <col min="2" max="2" width="40.7109375" style="0" customWidth="1"/>
    <col min="3" max="3" width="5.140625" style="0" customWidth="1"/>
    <col min="4" max="4" width="12.8515625" style="0" customWidth="1"/>
    <col min="5" max="5" width="10.28125" style="0" customWidth="1"/>
    <col min="6" max="6" width="11.8515625" style="0" customWidth="1"/>
    <col min="7" max="7" width="13.7109375" style="0" customWidth="1"/>
    <col min="8" max="8" width="13.57421875" style="0" customWidth="1"/>
    <col min="9" max="9" width="13.7109375" style="0" customWidth="1"/>
    <col min="10" max="11" width="11.8515625" style="0" hidden="1" customWidth="1"/>
    <col min="12" max="12" width="12.8515625" style="0" hidden="1" customWidth="1"/>
    <col min="13" max="13" width="16.7109375" style="0" customWidth="1"/>
    <col min="14" max="14" width="12.140625" style="0" customWidth="1"/>
    <col min="15" max="15" width="13.28125" style="0" customWidth="1"/>
  </cols>
  <sheetData/>
  <sheetProtection/>
  <printOptions/>
  <pageMargins left="0.5" right="0.5" top="0.5" bottom="0.5" header="0" footer="0"/>
  <pageSetup fitToHeight="1" fitToWidth="1" horizontalDpi="600" verticalDpi="600" orientation="portrait" scale="55" r:id="rId1"/>
  <rowBreaks count="1" manualBreakCount="1"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a</cp:lastModifiedBy>
  <cp:lastPrinted>2012-08-16T05:42:15Z</cp:lastPrinted>
  <dcterms:created xsi:type="dcterms:W3CDTF">2007-02-04T05:47:52Z</dcterms:created>
  <dcterms:modified xsi:type="dcterms:W3CDTF">2012-08-16T05:42:24Z</dcterms:modified>
  <cp:category/>
  <cp:version/>
  <cp:contentType/>
  <cp:contentStatus/>
</cp:coreProperties>
</file>